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7" yWindow="32767" windowWidth="24720" windowHeight="12225" tabRatio="785" firstSheet="2" activeTab="1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'BDValores'!$I$11:$I$655</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'07'!$C$9:$D$47</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'07'!$C$26</definedName>
    <definedName name="Linha1" localSheetId="10">'08'!#REF!</definedName>
    <definedName name="Linha1">#REF!</definedName>
    <definedName name="Linha2" localSheetId="9">'07'!#REF!</definedName>
    <definedName name="Linha2" localSheetId="10">'08'!#REF!</definedName>
    <definedName name="Linha2">#REF!</definedName>
    <definedName name="Linha3">#REF!</definedName>
    <definedName name="LinhaModelo" localSheetId="9">'07'!$C$82:$D$82</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<sst xmlns="http://schemas.openxmlformats.org/spreadsheetml/2006/main" count="10148" uniqueCount="5018">
  <si>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</si>
  <si>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</si>
  <si>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</si>
  <si>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</si>
  <si>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</si>
  <si>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</si>
  <si>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</si>
  <si>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</si>
  <si>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</si>
  <si>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</si>
  <si>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</si>
  <si>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</si>
  <si>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</si>
  <si>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</si>
  <si>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</si>
  <si>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</si>
  <si>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</si>
  <si>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</si>
  <si>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</si>
  <si>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</si>
  <si>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</si>
  <si>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</si>
  <si>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</si>
  <si>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</si>
  <si>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</si>
  <si>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</si>
  <si>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</si>
  <si>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</si>
  <si>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</si>
  <si>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</si>
  <si>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</si>
  <si>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</si>
  <si>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</si>
  <si>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</si>
  <si>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</si>
  <si>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</si>
  <si>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</si>
  <si>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</si>
  <si>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</si>
  <si>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</si>
  <si>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</si>
  <si>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</si>
  <si>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</si>
  <si>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</si>
  <si>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</si>
  <si>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</si>
  <si>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</si>
  <si>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</si>
  <si>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</si>
  <si>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</si>
  <si>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</si>
  <si>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</si>
  <si>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</si>
  <si>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</si>
  <si>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</si>
  <si>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</si>
  <si>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</si>
  <si>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</si>
  <si>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</si>
  <si>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</si>
  <si>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</si>
  <si>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</si>
  <si>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</si>
  <si>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</si>
  <si>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</si>
  <si>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</si>
  <si>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</si>
  <si>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</si>
  <si>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</si>
  <si>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</si>
  <si>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</si>
  <si>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</si>
  <si>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</si>
  <si>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</si>
  <si>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</si>
  <si>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</si>
  <si>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</si>
  <si>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</si>
  <si>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</si>
  <si>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</si>
  <si>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</si>
  <si>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</si>
  <si>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</si>
  <si>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</si>
  <si>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</si>
  <si>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</si>
  <si>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</si>
  <si>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</si>
  <si>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</si>
  <si>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</si>
  <si>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</si>
  <si>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</si>
  <si>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</si>
  <si>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</si>
  <si>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</si>
  <si>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</si>
  <si>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</si>
  <si>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</si>
  <si>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</si>
  <si>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</si>
  <si>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</si>
  <si>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</si>
  <si>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</si>
  <si>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</si>
  <si>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</si>
  <si>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</si>
  <si>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</si>
  <si>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</si>
  <si>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</si>
  <si>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</si>
  <si>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</si>
  <si>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</si>
  <si>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</si>
  <si>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</si>
  <si>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</si>
  <si>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</si>
  <si>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</si>
  <si>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</si>
  <si>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</si>
  <si>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</si>
  <si>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</si>
  <si>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</si>
  <si>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</si>
  <si>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</si>
  <si>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</si>
  <si>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</si>
  <si>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</si>
  <si>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</si>
  <si>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</si>
  <si>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</si>
  <si>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</si>
  <si>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</si>
  <si>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</si>
  <si>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</si>
  <si>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</si>
  <si>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</si>
  <si>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</si>
  <si>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</si>
  <si>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</si>
  <si>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</si>
  <si>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</si>
  <si>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</si>
  <si>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</si>
  <si>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</si>
  <si>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</si>
  <si>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</si>
  <si>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</si>
  <si>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</si>
  <si>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</si>
  <si>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</si>
  <si>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</si>
  <si>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</si>
  <si>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</si>
  <si>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</si>
  <si>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</si>
  <si>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</si>
  <si>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</si>
  <si>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</si>
  <si>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</si>
  <si>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</si>
  <si>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</si>
  <si>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</si>
  <si>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</si>
  <si>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</si>
  <si>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</si>
  <si>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</si>
  <si>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</si>
  <si>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</si>
  <si>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</si>
  <si>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</si>
  <si>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</si>
  <si>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</si>
  <si>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</si>
  <si>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</si>
  <si>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</si>
  <si>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</si>
  <si>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</si>
  <si>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</si>
  <si>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</si>
  <si>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</si>
  <si>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</si>
  <si>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</si>
  <si>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</si>
  <si>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</si>
  <si>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</si>
  <si>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</si>
  <si>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</si>
  <si>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</si>
  <si>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</si>
  <si>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</si>
  <si>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</si>
  <si>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</si>
  <si>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</si>
  <si>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</si>
  <si>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</si>
  <si>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</si>
  <si>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</si>
  <si>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</si>
  <si>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</si>
  <si>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</si>
  <si>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</si>
  <si>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</si>
  <si>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</si>
  <si>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</si>
  <si>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</si>
  <si>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</si>
  <si>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</si>
  <si>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</si>
  <si>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</si>
  <si>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</si>
  <si>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</si>
  <si>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</si>
  <si>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</si>
  <si>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</si>
  <si>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</si>
  <si>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</si>
  <si>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</si>
  <si>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</si>
  <si>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</si>
  <si>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</si>
  <si>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</si>
  <si>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</si>
  <si>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</si>
  <si>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</si>
  <si>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</si>
  <si>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</si>
  <si>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</si>
  <si>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</si>
  <si>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</si>
  <si>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</si>
  <si>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</si>
  <si>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</si>
  <si>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</si>
  <si>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</si>
  <si>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</si>
  <si>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</si>
  <si>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</si>
  <si>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</si>
  <si>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</si>
  <si>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</si>
  <si>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</si>
  <si>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</si>
  <si>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</si>
  <si>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</si>
  <si>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</si>
  <si>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</si>
  <si>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</si>
  <si>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</si>
  <si>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</si>
  <si>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</si>
  <si>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</si>
  <si>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</si>
  <si>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</si>
  <si>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</si>
  <si>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</si>
  <si>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</si>
  <si>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</si>
  <si>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</si>
  <si>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</si>
  <si>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</si>
  <si>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</si>
  <si>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</si>
  <si>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</si>
  <si>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</si>
  <si>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</si>
  <si>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</si>
  <si>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</si>
  <si>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</si>
  <si>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</si>
  <si>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</si>
  <si>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</si>
  <si>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</si>
  <si>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</si>
  <si>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</si>
  <si>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</si>
  <si>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</si>
  <si>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</si>
  <si>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</si>
  <si>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</si>
  <si>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</si>
  <si>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</si>
  <si>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</si>
  <si>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</si>
  <si>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</si>
  <si>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</si>
  <si>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</si>
  <si>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</si>
  <si>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</si>
  <si>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</si>
  <si>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</si>
  <si>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</si>
  <si>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</si>
  <si>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</si>
  <si>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</si>
  <si>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</si>
  <si>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</si>
  <si>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</si>
  <si>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</si>
  <si>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</si>
  <si>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</si>
  <si>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</si>
  <si>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</si>
  <si>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</si>
  <si>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</si>
  <si>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</si>
  <si>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</si>
  <si>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</si>
  <si>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</si>
  <si>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</si>
  <si>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</si>
  <si>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</si>
  <si>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</si>
  <si>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</si>
  <si>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</si>
  <si>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</si>
  <si>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</si>
  <si>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</si>
  <si>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</si>
  <si>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</si>
  <si>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</si>
  <si>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</si>
  <si>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</si>
  <si>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</si>
  <si>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</si>
  <si>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</si>
  <si>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</si>
  <si>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</si>
  <si>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</si>
  <si>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</si>
  <si>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</si>
  <si>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</si>
  <si>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</si>
  <si>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</si>
  <si>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</si>
  <si>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</si>
  <si>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</si>
  <si>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</si>
  <si>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</si>
  <si>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</si>
  <si>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</si>
  <si>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</si>
  <si>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</si>
  <si>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</si>
  <si>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</si>
  <si>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</si>
  <si>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</si>
  <si>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</si>
  <si>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</si>
  <si>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</si>
  <si>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</si>
  <si>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</si>
  <si>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</si>
  <si>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</si>
  <si>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</si>
  <si>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</si>
  <si>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</si>
  <si>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</si>
  <si>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</si>
  <si>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</si>
  <si>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</si>
  <si>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</si>
  <si>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</si>
  <si>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</si>
  <si>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</si>
  <si>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</si>
  <si>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</si>
  <si>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</si>
  <si>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</si>
  <si>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</si>
  <si>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</si>
  <si>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</si>
  <si>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</si>
  <si>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</si>
  <si>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</si>
  <si>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</si>
  <si>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</si>
  <si>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</si>
  <si>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</si>
  <si>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</si>
  <si>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</si>
  <si>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</si>
  <si>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</si>
  <si>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</si>
  <si>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</si>
  <si>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</si>
  <si>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</si>
  <si>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</si>
  <si>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</si>
  <si>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</si>
  <si>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</si>
  <si>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</si>
  <si>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</si>
  <si>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</si>
  <si>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</si>
  <si>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</si>
  <si>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</si>
  <si>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</si>
  <si>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</si>
  <si>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</si>
  <si>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</si>
  <si>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</si>
  <si>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</si>
  <si>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</si>
  <si>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</si>
  <si>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</si>
  <si>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</si>
  <si>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</si>
  <si>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</si>
  <si>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</si>
  <si>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</si>
  <si>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</si>
  <si>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</si>
  <si>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</si>
  <si>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</si>
  <si>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</si>
  <si>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</si>
  <si>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</si>
  <si>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</si>
  <si>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</si>
  <si>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</si>
  <si>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</si>
  <si>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</si>
  <si>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</si>
  <si>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</si>
  <si>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</si>
  <si>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</si>
  <si>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</si>
  <si>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</si>
  <si>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</si>
  <si>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</si>
  <si>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</si>
  <si>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</si>
  <si>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</si>
  <si>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</si>
  <si>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</si>
  <si>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</si>
  <si>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</si>
  <si>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</si>
  <si>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</si>
  <si>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</si>
  <si>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</si>
  <si>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</si>
  <si>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</si>
  <si>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</si>
  <si>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</si>
  <si>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</si>
  <si>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</si>
  <si>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</si>
  <si>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</si>
  <si>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</si>
  <si>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</si>
  <si>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</si>
  <si>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</si>
  <si>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</si>
  <si>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</si>
  <si>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</si>
  <si>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</si>
  <si>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</si>
  <si>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</si>
  <si>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</si>
  <si>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</si>
  <si>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</si>
  <si>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</si>
  <si>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</si>
  <si>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</si>
  <si>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</si>
  <si>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</si>
  <si>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</si>
  <si>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</si>
  <si>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</si>
  <si>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</si>
  <si>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</si>
  <si>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</si>
  <si>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</si>
  <si>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</si>
  <si>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</si>
  <si>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</si>
  <si>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</si>
  <si>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</si>
  <si>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</si>
  <si>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</si>
  <si>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</si>
  <si>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</si>
  <si>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</si>
  <si>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</si>
  <si>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</si>
  <si>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</si>
  <si>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</si>
  <si>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</si>
  <si>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</si>
  <si>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</si>
  <si>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</si>
  <si>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</si>
  <si>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</si>
  <si>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</si>
  <si>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</si>
  <si>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</si>
  <si>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</si>
  <si>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</si>
  <si>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</si>
  <si>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</si>
  <si>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</si>
  <si>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</si>
  <si>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</si>
  <si>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</si>
  <si>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</si>
  <si>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</si>
  <si>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</si>
  <si>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</si>
  <si>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</si>
  <si>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</si>
  <si>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</si>
  <si>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</si>
  <si>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</si>
  <si>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</si>
  <si>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</si>
  <si>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</si>
  <si>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</si>
  <si>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</si>
  <si>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</si>
  <si>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</si>
  <si>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</si>
  <si>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</si>
  <si>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</si>
  <si>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</si>
  <si>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</si>
  <si>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</si>
  <si>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</si>
  <si>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</si>
  <si>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</si>
  <si>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</si>
  <si>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</si>
  <si>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</si>
  <si>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</si>
  <si>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</si>
  <si>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</si>
  <si>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</si>
  <si>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</si>
  <si>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</si>
  <si>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</si>
  <si>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</si>
  <si>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</si>
  <si>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</si>
  <si>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</si>
  <si>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</si>
  <si>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</si>
  <si>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</si>
  <si>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</si>
  <si>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</si>
  <si>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</si>
  <si>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</si>
  <si>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</si>
  <si>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</si>
  <si>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</si>
  <si>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</si>
  <si>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</si>
  <si>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</si>
  <si>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</si>
  <si>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</si>
  <si>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</si>
  <si>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</si>
  <si>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</si>
  <si>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</si>
  <si>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</si>
  <si>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</si>
  <si>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</si>
  <si>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</si>
  <si>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</si>
  <si>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</si>
  <si>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</si>
  <si>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</si>
  <si>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</si>
  <si>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</si>
  <si>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</si>
  <si>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</si>
  <si>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</si>
  <si>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</si>
  <si>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</si>
  <si>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</si>
  <si>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</si>
  <si>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</si>
  <si>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</si>
  <si>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</si>
  <si>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</si>
  <si>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</si>
  <si>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</si>
  <si>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</si>
  <si>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</si>
  <si>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</si>
  <si>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</si>
  <si>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</si>
  <si>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</si>
  <si>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</si>
  <si>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</si>
  <si>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</si>
  <si>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</si>
  <si>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</si>
  <si>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</si>
  <si>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</si>
  <si>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</si>
  <si>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</si>
  <si>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</si>
  <si>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</si>
  <si>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</si>
  <si>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</si>
  <si>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</si>
  <si>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</si>
  <si>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</si>
  <si>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</si>
  <si>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</si>
  <si>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</si>
  <si>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</si>
  <si>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</si>
  <si>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</si>
  <si>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[C_DTP_26_D]</t>
  </si>
  <si>
    <t>[C_DTP_27_D]</t>
  </si>
  <si>
    <t>[C_DTP_28_D]</t>
  </si>
  <si>
    <t>[C_DTP_38_D]</t>
  </si>
  <si>
    <t>[C_DTP_39_D]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</si>
  <si>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</si>
  <si>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</si>
  <si>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</si>
  <si>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</si>
  <si>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</si>
  <si>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</si>
  <si>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</si>
  <si>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</si>
  <si>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</si>
  <si>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</si>
  <si>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</si>
  <si>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</si>
  <si>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</si>
  <si>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</si>
  <si>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</si>
  <si>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</si>
  <si>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</si>
  <si>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</si>
  <si>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</si>
  <si>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</si>
  <si>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</si>
  <si>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</si>
  <si>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</si>
  <si>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</si>
  <si>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</si>
  <si>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</si>
  <si>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</si>
  <si>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</si>
  <si>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</si>
  <si>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</si>
  <si>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</si>
  <si>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</si>
  <si>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</si>
  <si>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</si>
  <si>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</si>
  <si>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</si>
  <si>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</si>
  <si>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</si>
  <si>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</si>
  <si>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</si>
  <si>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</si>
  <si>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</si>
  <si>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</si>
  <si>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</si>
  <si>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</si>
  <si>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</si>
  <si>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</si>
  <si>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</si>
  <si>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</si>
  <si>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02.05.01</t>
  </si>
  <si>
    <t>02.05.02</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</si>
  <si>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</si>
  <si>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</si>
  <si>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</si>
  <si>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</si>
  <si>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</si>
  <si>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</si>
  <si>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</si>
  <si>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</si>
  <si>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</si>
  <si>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</si>
  <si>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</si>
  <si>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</si>
  <si>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</si>
  <si>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</si>
  <si>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</si>
  <si>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</si>
  <si>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</si>
  <si>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</si>
  <si>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</si>
  <si>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</si>
  <si>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</si>
  <si>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</si>
  <si>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</si>
  <si>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</si>
  <si>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</si>
  <si>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</si>
  <si>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</si>
  <si>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</si>
  <si>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</si>
  <si>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</si>
  <si>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</si>
  <si>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</si>
  <si>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</si>
  <si>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</si>
  <si>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</si>
  <si>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</si>
  <si>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</si>
  <si>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</si>
  <si>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</si>
  <si>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</si>
  <si>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</si>
  <si>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</si>
  <si>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</si>
  <si>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</si>
  <si>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</si>
  <si>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</si>
  <si>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</si>
  <si>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</si>
  <si>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</si>
  <si>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</si>
  <si>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</si>
  <si>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</si>
  <si>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</si>
  <si>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</si>
  <si>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</si>
  <si>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</si>
  <si>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</si>
  <si>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</si>
  <si>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</si>
  <si>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</si>
  <si>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</si>
  <si>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</si>
  <si>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</si>
  <si>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</si>
  <si>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</si>
  <si>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</si>
  <si>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</si>
  <si>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</si>
  <si>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</si>
  <si>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</si>
  <si>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</si>
  <si>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</si>
  <si>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</si>
  <si>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</si>
  <si>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</si>
  <si>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</si>
  <si>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</si>
  <si>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</si>
  <si>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</si>
  <si>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</si>
  <si>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</si>
  <si>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</si>
  <si>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</si>
  <si>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</si>
  <si>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</si>
  <si>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</si>
  <si>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</si>
  <si>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</si>
  <si>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</si>
  <si>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</si>
  <si>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</si>
  <si>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</si>
  <si>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</si>
  <si>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</si>
  <si>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</si>
  <si>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</si>
  <si>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</si>
  <si>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</si>
  <si>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</si>
  <si>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</si>
  <si>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</si>
  <si>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</si>
  <si>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</si>
  <si>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</si>
  <si>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</si>
  <si>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</si>
  <si>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</si>
  <si>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</si>
  <si>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</si>
  <si>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</si>
  <si>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</si>
  <si>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</si>
  <si>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</si>
  <si>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</si>
  <si>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</si>
  <si>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</si>
  <si>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</si>
  <si>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</si>
  <si>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</si>
  <si>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</si>
  <si>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</si>
  <si>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</si>
  <si>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</si>
  <si>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</si>
  <si>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</si>
  <si>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</si>
  <si>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</si>
  <si>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</si>
  <si>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</si>
  <si>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</si>
  <si>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</si>
  <si>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</si>
  <si>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</si>
  <si>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</si>
  <si>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</si>
  <si>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</si>
  <si>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</si>
  <si>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</si>
  <si>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</si>
  <si>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</si>
  <si>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</si>
  <si>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</si>
  <si>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</si>
  <si>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</si>
  <si>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</si>
  <si>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</si>
  <si>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</si>
  <si>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</si>
  <si>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</si>
  <si>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</si>
  <si>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</si>
  <si>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</si>
  <si>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</si>
  <si>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</si>
  <si>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</si>
  <si>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</si>
  <si>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</si>
  <si>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</si>
  <si>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</si>
  <si>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</si>
  <si>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</si>
  <si>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</si>
  <si>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</si>
  <si>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</si>
  <si>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</si>
  <si>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</si>
  <si>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</si>
  <si>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</si>
  <si>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</si>
  <si>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</si>
  <si>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</si>
  <si>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</si>
  <si>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</si>
  <si>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</si>
  <si>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</si>
  <si>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</si>
  <si>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</si>
  <si>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</si>
  <si>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</si>
  <si>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</si>
  <si>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</si>
  <si>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</si>
  <si>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</si>
  <si>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</si>
  <si>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</si>
  <si>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</si>
  <si>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</si>
  <si>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</si>
  <si>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</si>
  <si>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</si>
  <si>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</si>
  <si>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</si>
  <si>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</si>
  <si>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</si>
  <si>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</si>
  <si>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</si>
  <si>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</si>
  <si>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</si>
  <si>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</si>
  <si>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</si>
  <si>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</si>
  <si>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</si>
  <si>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</si>
  <si>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</si>
  <si>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</si>
  <si>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</si>
  <si>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</si>
  <si>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</si>
  <si>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</si>
  <si>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</si>
  <si>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</si>
  <si>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</si>
  <si>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</si>
  <si>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</si>
  <si>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</si>
  <si>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</si>
  <si>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</si>
  <si>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</si>
  <si>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</si>
  <si>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</si>
  <si>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</si>
  <si>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</si>
  <si>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</si>
  <si>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</si>
  <si>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</si>
  <si>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</si>
  <si>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</si>
  <si>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</si>
  <si>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</si>
  <si>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</si>
  <si>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</si>
  <si>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</si>
  <si>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</si>
  <si>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</si>
  <si>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</si>
  <si>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</si>
  <si>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</si>
  <si>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</si>
  <si>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</si>
  <si>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</si>
  <si>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</si>
  <si>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</si>
  <si>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</si>
  <si>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</si>
  <si>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</si>
  <si>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</si>
  <si>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</si>
  <si>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</si>
  <si>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</si>
  <si>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</si>
  <si>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</si>
  <si>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</si>
  <si>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</si>
  <si>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</si>
  <si>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</si>
  <si>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</si>
  <si>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</si>
  <si>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</si>
  <si>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</si>
  <si>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</si>
  <si>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</si>
  <si>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</si>
  <si>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</si>
  <si>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</si>
  <si>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</si>
  <si>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</si>
  <si>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</si>
  <si>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</si>
  <si>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</si>
  <si>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</si>
  <si>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</si>
  <si>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</si>
  <si>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</si>
  <si>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</si>
  <si>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</si>
  <si>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</si>
  <si>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</si>
  <si>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</si>
  <si>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</si>
  <si>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</si>
  <si>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</si>
  <si>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</si>
  <si>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</si>
  <si>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</si>
  <si>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</si>
  <si>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</si>
  <si>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</si>
  <si>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</si>
  <si>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</si>
  <si>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</si>
  <si>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</si>
  <si>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</si>
  <si>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</si>
  <si>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</si>
  <si>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</si>
  <si>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</si>
  <si>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</si>
  <si>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</si>
  <si>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</si>
  <si>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</si>
  <si>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</si>
  <si>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</si>
  <si>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</si>
  <si>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</si>
  <si>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</si>
  <si>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</si>
  <si>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</si>
  <si>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</si>
  <si>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</si>
  <si>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</si>
  <si>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</si>
  <si>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</si>
  <si>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</si>
  <si>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</si>
  <si>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</si>
  <si>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</si>
  <si>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</si>
  <si>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</si>
  <si>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</si>
  <si>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</si>
  <si>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</si>
  <si>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</si>
  <si>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</si>
  <si>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</si>
  <si>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</si>
  <si>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</si>
  <si>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</si>
  <si>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</si>
  <si>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</si>
  <si>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</si>
  <si>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</si>
  <si>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</si>
  <si>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</si>
  <si>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</si>
  <si>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</si>
  <si>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</si>
  <si>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</si>
  <si>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</si>
  <si>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</si>
  <si>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</si>
  <si>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</si>
  <si>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</si>
  <si>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</si>
  <si>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</si>
  <si>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</si>
  <si>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</si>
  <si>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</si>
  <si>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</si>
  <si>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</si>
  <si>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</si>
  <si>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</si>
  <si>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</si>
  <si>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</si>
  <si>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</si>
  <si>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</si>
  <si>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</si>
  <si>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</si>
  <si>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</si>
  <si>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</si>
  <si>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</si>
  <si>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</si>
  <si>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</si>
  <si>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</si>
  <si>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</si>
  <si>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</si>
  <si>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</si>
  <si>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</si>
  <si>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</si>
  <si>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</si>
  <si>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</si>
  <si>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</si>
  <si>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</si>
  <si>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</si>
  <si>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</si>
  <si>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</si>
  <si>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</si>
  <si>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</si>
  <si>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</si>
  <si>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</si>
  <si>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</si>
  <si>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</si>
  <si>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</si>
  <si>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</si>
  <si>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</si>
  <si>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</si>
  <si>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</si>
  <si>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</si>
  <si>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</si>
  <si>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</si>
  <si>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</si>
  <si>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</si>
  <si>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</si>
  <si>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</si>
  <si>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</si>
  <si>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</si>
  <si>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</si>
  <si>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</si>
  <si>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</si>
  <si>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</si>
  <si>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</si>
  <si>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</si>
  <si>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</si>
  <si>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</si>
  <si>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</si>
  <si>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</si>
  <si>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</si>
  <si>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</si>
  <si>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</si>
  <si>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</si>
  <si>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</si>
  <si>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</si>
  <si>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</si>
  <si>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</si>
  <si>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</si>
  <si>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</si>
  <si>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</si>
  <si>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</si>
  <si>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</si>
  <si>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</si>
  <si>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</si>
  <si>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</si>
  <si>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</si>
  <si>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</si>
  <si>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</si>
  <si>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</si>
  <si>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</si>
  <si>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</si>
  <si>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</si>
  <si>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</si>
  <si>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</si>
  <si>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</si>
  <si>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</si>
  <si>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</si>
  <si>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</si>
  <si>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</si>
  <si>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</si>
  <si>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</si>
  <si>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</si>
  <si>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</si>
  <si>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</si>
  <si>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</si>
  <si>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</si>
  <si>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</si>
  <si>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</si>
  <si>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</si>
  <si>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</si>
  <si>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</si>
  <si>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</si>
  <si>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</si>
  <si>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</si>
  <si>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</si>
  <si>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</si>
  <si>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</si>
  <si>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</si>
  <si>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</si>
  <si>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</si>
  <si>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</si>
  <si>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</si>
  <si>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</si>
  <si>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</si>
  <si>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</si>
  <si>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</si>
  <si>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</si>
  <si>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</si>
  <si>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</si>
  <si>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</si>
  <si>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</si>
  <si>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</si>
  <si>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</si>
  <si>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</si>
  <si>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</si>
  <si>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</si>
  <si>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</si>
  <si>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</si>
  <si>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</si>
  <si>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</si>
  <si>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</si>
  <si>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</si>
  <si>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</si>
  <si>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</si>
  <si>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</si>
  <si>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</si>
  <si>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</si>
  <si>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</si>
  <si>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</si>
  <si>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</si>
  <si>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</si>
  <si>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</si>
  <si>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</si>
  <si>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</si>
  <si>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</si>
  <si>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</si>
  <si>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</si>
  <si>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</si>
  <si>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</si>
  <si>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</si>
  <si>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</si>
  <si>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</si>
  <si>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</si>
  <si>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</si>
  <si>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</si>
  <si>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</si>
  <si>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</si>
  <si>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</si>
  <si>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</si>
  <si>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</si>
  <si>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</si>
  <si>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</si>
  <si>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</si>
  <si>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</si>
  <si>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</si>
  <si>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</si>
  <si>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</si>
  <si>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</si>
  <si>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</si>
  <si>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</si>
  <si>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</si>
  <si>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</si>
  <si>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</si>
  <si>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</si>
  <si>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</si>
  <si>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</si>
  <si>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</si>
  <si>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</si>
  <si>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</si>
  <si>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</si>
  <si>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</si>
  <si>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</si>
  <si>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</si>
  <si>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</si>
  <si>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</si>
  <si>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</si>
  <si>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</si>
  <si>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</si>
  <si>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</si>
  <si>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</si>
  <si>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</si>
  <si>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</si>
  <si>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</si>
  <si>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</si>
  <si>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</si>
  <si>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</si>
  <si>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</si>
  <si>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</si>
  <si>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</si>
  <si>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</si>
  <si>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</si>
  <si>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</si>
  <si>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</si>
  <si>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</si>
  <si>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</si>
  <si>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</si>
  <si>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</si>
  <si>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</si>
  <si>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</si>
  <si>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</si>
  <si>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</si>
  <si>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</si>
  <si>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</si>
  <si>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</si>
  <si>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</si>
  <si>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</si>
  <si>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</si>
  <si>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</si>
  <si>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</si>
  <si>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</si>
  <si>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</si>
  <si>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</si>
  <si>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</si>
  <si>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</si>
  <si>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</si>
  <si>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</si>
  <si>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</si>
  <si>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</si>
  <si>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</si>
  <si>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</si>
  <si>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</si>
  <si>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</si>
  <si>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</si>
  <si>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</si>
  <si>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</si>
  <si>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</si>
  <si>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</si>
  <si>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</si>
  <si>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</si>
  <si>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</si>
  <si>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</si>
  <si>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</si>
  <si>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</si>
  <si>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</si>
  <si>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</si>
  <si>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</si>
  <si>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</si>
  <si>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</si>
  <si>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</si>
  <si>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</si>
  <si>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</si>
  <si>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</si>
  <si>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</si>
  <si>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</si>
  <si>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</si>
  <si>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</si>
  <si>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</si>
  <si>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</si>
  <si>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</si>
  <si>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</si>
  <si>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</si>
  <si>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</si>
  <si>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</si>
  <si>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</si>
  <si>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</si>
  <si>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</si>
  <si>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</si>
  <si>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</si>
  <si>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</si>
  <si>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</si>
  <si>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</si>
  <si>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</si>
  <si>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</si>
  <si>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</si>
  <si>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</si>
  <si>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</si>
  <si>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</si>
  <si>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</si>
  <si>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</si>
  <si>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</si>
  <si>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</si>
  <si>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</si>
  <si>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</si>
  <si>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</si>
  <si>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</si>
  <si>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</si>
  <si>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</si>
  <si>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</si>
  <si>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</si>
  <si>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</si>
  <si>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</si>
  <si>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</si>
  <si>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</si>
  <si>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</si>
  <si>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</si>
  <si>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</si>
  <si>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</si>
  <si>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</si>
  <si>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</si>
  <si>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</si>
  <si>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</si>
  <si>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</si>
  <si>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</si>
  <si>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</si>
  <si>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</si>
  <si>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</si>
  <si>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</si>
  <si>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</si>
  <si>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</si>
  <si>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</si>
  <si>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</si>
  <si>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</si>
  <si>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</si>
  <si>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</si>
  <si>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</si>
  <si>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</si>
  <si>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</si>
  <si>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</si>
  <si>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</si>
  <si>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</si>
  <si>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</si>
  <si>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</si>
  <si>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</si>
  <si>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</si>
  <si>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</si>
  <si>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</si>
  <si>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</si>
  <si>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</si>
  <si>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</si>
  <si>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</si>
  <si>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</si>
  <si>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</si>
  <si>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</si>
  <si>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</si>
  <si>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</si>
  <si>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</si>
  <si>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</si>
  <si>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</si>
  <si>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</si>
  <si>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</si>
  <si>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</si>
  <si>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</si>
  <si>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</si>
  <si>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</si>
  <si>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</si>
  <si>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</si>
  <si>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</si>
  <si>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</si>
  <si>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</si>
  <si>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</si>
  <si>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</si>
  <si>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</si>
  <si>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</si>
  <si>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</si>
  <si>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</si>
  <si>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</si>
  <si>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</si>
  <si>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</si>
  <si>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</si>
  <si>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</si>
  <si>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</si>
  <si>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</si>
  <si>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</si>
  <si>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</si>
  <si>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</si>
  <si>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</si>
  <si>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</si>
  <si>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</si>
  <si>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</si>
  <si>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</si>
  <si>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</si>
  <si>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</si>
  <si>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</si>
  <si>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</si>
  <si>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</si>
  <si>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</si>
  <si>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</si>
  <si>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</si>
  <si>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</si>
  <si>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</si>
  <si>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</si>
  <si>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</si>
  <si>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</si>
  <si>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</si>
  <si>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</si>
  <si>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</si>
  <si>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</si>
  <si>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</si>
  <si>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</si>
  <si>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</si>
  <si>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</si>
  <si>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</si>
  <si>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</si>
  <si>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</si>
  <si>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</si>
  <si>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</si>
  <si>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</si>
  <si>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</si>
  <si>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</si>
  <si>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</si>
  <si>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</si>
  <si>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</si>
  <si>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</si>
  <si>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</si>
  <si>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</si>
  <si>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</si>
  <si>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</si>
  <si>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</si>
  <si>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</si>
  <si>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</si>
  <si>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</si>
  <si>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</si>
  <si>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</si>
  <si>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</si>
  <si>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</si>
  <si>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</si>
  <si>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</si>
  <si>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</si>
  <si>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</si>
  <si>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</si>
  <si>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</si>
  <si>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</si>
  <si>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</si>
  <si>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</si>
  <si>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</si>
  <si>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</si>
  <si>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</si>
  <si>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</si>
  <si>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</si>
  <si>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</si>
  <si>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</si>
  <si>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</si>
  <si>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</si>
  <si>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</si>
  <si>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</si>
  <si>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</si>
  <si>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</si>
  <si>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</si>
  <si>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</si>
  <si>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</si>
  <si>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</si>
  <si>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</si>
  <si>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</si>
  <si>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</si>
  <si>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</si>
  <si>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</si>
  <si>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</si>
  <si>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</si>
  <si>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</si>
  <si>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</si>
  <si>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</si>
  <si>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</si>
  <si>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</si>
  <si>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</si>
  <si>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</si>
  <si>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</si>
  <si>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</si>
  <si>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</si>
  <si>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</si>
  <si>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</si>
  <si>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</si>
  <si>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</si>
  <si>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</si>
  <si>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</si>
  <si>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</si>
  <si>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</si>
  <si>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</si>
  <si>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</si>
  <si>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</si>
  <si>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</si>
  <si>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</si>
  <si>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</si>
  <si>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</si>
  <si>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</si>
  <si>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</si>
  <si>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</si>
  <si>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</si>
  <si>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</si>
  <si>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</si>
  <si>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</si>
  <si>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</si>
  <si>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</si>
  <si>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</si>
  <si>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</si>
  <si>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</si>
  <si>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</si>
  <si>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</si>
  <si>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</si>
  <si>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</si>
  <si>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</si>
  <si>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</si>
  <si>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</si>
  <si>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</si>
  <si>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</si>
  <si>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</si>
  <si>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</si>
  <si>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</si>
  <si>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</si>
  <si>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</si>
  <si>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</si>
  <si>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</si>
  <si>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</si>
  <si>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</si>
  <si>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</si>
  <si>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</si>
  <si>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</si>
  <si>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</si>
  <si>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</si>
  <si>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</si>
  <si>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</si>
  <si>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</si>
  <si>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</si>
  <si>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</si>
  <si>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</si>
  <si>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</si>
  <si>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</si>
  <si>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</si>
  <si>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</si>
  <si>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</si>
  <si>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</si>
  <si>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</si>
  <si>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</si>
  <si>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</si>
  <si>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</si>
  <si>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</si>
  <si>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</si>
  <si>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</si>
  <si>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</si>
  <si>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</si>
  <si>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</si>
  <si>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</si>
  <si>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</si>
  <si>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</si>
  <si>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</si>
  <si>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</si>
  <si>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</si>
  <si>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</si>
  <si>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</si>
  <si>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</si>
  <si>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</si>
  <si>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</si>
  <si>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</si>
  <si>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</si>
  <si>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</si>
  <si>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</si>
  <si>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</si>
  <si>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</si>
  <si>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</si>
  <si>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</si>
  <si>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</si>
  <si>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</si>
  <si>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</si>
  <si>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</si>
  <si>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</si>
  <si>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</si>
  <si>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</si>
  <si>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</si>
  <si>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</si>
  <si>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</si>
  <si>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</si>
  <si>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</si>
  <si>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</si>
  <si>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</si>
  <si>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</si>
  <si>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</si>
  <si>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</si>
  <si>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</si>
  <si>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</si>
  <si>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</si>
  <si>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</si>
  <si>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</si>
  <si>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</si>
  <si>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</si>
  <si>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</si>
  <si>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</si>
  <si>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</si>
  <si>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</si>
  <si>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</si>
  <si>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</si>
  <si>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</si>
  <si>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</si>
  <si>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</si>
  <si>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</si>
  <si>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</si>
  <si>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</si>
  <si>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</si>
  <si>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</si>
  <si>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</si>
  <si>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</si>
  <si>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</si>
  <si>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</si>
  <si>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</si>
  <si>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</si>
  <si>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</si>
  <si>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</si>
  <si>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</si>
  <si>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</si>
  <si>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</si>
  <si>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</si>
  <si>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</si>
  <si>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</si>
  <si>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</si>
  <si>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</si>
  <si>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</si>
  <si>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</si>
  <si>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</si>
  <si>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</si>
  <si>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</si>
  <si>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</si>
  <si>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</si>
  <si>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</si>
  <si>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</si>
  <si>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</si>
  <si>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</si>
  <si>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</si>
  <si>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</si>
  <si>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</si>
  <si>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</si>
  <si>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</si>
  <si>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</si>
  <si>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</si>
  <si>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</si>
  <si>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</si>
  <si>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</si>
  <si>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</si>
  <si>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</si>
  <si>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</si>
  <si>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</si>
  <si>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</si>
  <si>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</si>
  <si>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</si>
  <si>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</si>
  <si>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</si>
  <si>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</si>
  <si>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</si>
  <si>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</si>
  <si>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</si>
  <si>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</si>
  <si>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</si>
  <si>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</si>
  <si>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</si>
  <si>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</si>
  <si>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</si>
  <si>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</si>
  <si>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</si>
  <si>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</si>
  <si>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</si>
  <si>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</si>
  <si>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</si>
  <si>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</si>
  <si>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</si>
  <si>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</si>
  <si>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</si>
  <si>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</si>
  <si>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</si>
  <si>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</si>
  <si>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</si>
  <si>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</si>
  <si>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</si>
  <si>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</si>
  <si>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</si>
  <si>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</si>
  <si>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</si>
  <si>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</si>
  <si>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</si>
  <si>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</si>
  <si>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</si>
  <si>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</si>
  <si>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</si>
  <si>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</si>
  <si>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</si>
  <si>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</si>
  <si>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</si>
  <si>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</si>
  <si>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</si>
  <si>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</si>
  <si>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</si>
  <si>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</si>
  <si>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</si>
  <si>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</si>
  <si>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</si>
  <si>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</si>
  <si>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</si>
  <si>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</si>
  <si>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</si>
  <si>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</si>
  <si>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</si>
  <si>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</si>
  <si>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</si>
  <si>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</si>
  <si>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</si>
  <si>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</si>
  <si>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</si>
  <si>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</si>
  <si>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</si>
  <si>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</si>
  <si>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</si>
  <si>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</si>
  <si>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</si>
  <si>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</si>
  <si>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</si>
  <si>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</si>
  <si>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</si>
  <si>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</si>
  <si>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</si>
  <si>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</si>
  <si>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</si>
  <si>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</si>
  <si>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</si>
  <si>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</si>
  <si>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</si>
  <si>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</si>
  <si>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</si>
  <si>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</si>
  <si>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</si>
  <si>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</si>
  <si>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</si>
  <si>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</si>
  <si>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</si>
  <si>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</si>
  <si>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</si>
  <si>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</si>
  <si>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</si>
  <si>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</si>
  <si>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</si>
  <si>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</si>
  <si>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</si>
  <si>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</si>
  <si>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</si>
  <si>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</si>
  <si>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</si>
  <si>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</si>
  <si>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</si>
  <si>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</si>
  <si>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</si>
  <si>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</si>
  <si>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</si>
  <si>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</si>
  <si>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</si>
  <si>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</si>
  <si>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</si>
  <si>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</si>
  <si>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</si>
  <si>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</si>
  <si>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</si>
  <si>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</si>
  <si>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</si>
  <si>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</si>
  <si>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</si>
  <si>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</si>
  <si>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</si>
  <si>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</si>
  <si>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</si>
  <si>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</si>
  <si>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</si>
  <si>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</si>
  <si>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</si>
  <si>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</si>
  <si>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</si>
  <si>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</si>
  <si>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</si>
  <si>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</si>
  <si>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</si>
  <si>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</si>
  <si>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</si>
  <si>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</si>
  <si>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</si>
  <si>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</si>
  <si>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</si>
  <si>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</si>
  <si>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</si>
  <si>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</si>
  <si>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</si>
  <si>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</si>
  <si>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</si>
  <si>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</si>
  <si>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</si>
  <si>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</si>
  <si>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</si>
  <si>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</si>
  <si>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</si>
  <si>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</si>
  <si>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</si>
  <si>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</si>
  <si>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</si>
  <si>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</si>
  <si>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</si>
  <si>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</si>
  <si>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</si>
  <si>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</si>
  <si>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</si>
  <si>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</si>
  <si>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</si>
  <si>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</si>
  <si>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</si>
  <si>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</si>
  <si>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</si>
  <si>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</si>
  <si>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</si>
  <si>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</si>
  <si>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</si>
  <si>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</si>
  <si>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</si>
  <si>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</si>
  <si>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</si>
  <si>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</si>
  <si>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</si>
  <si>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</si>
  <si>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</si>
  <si>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</si>
  <si>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</si>
  <si>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</si>
  <si>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</si>
  <si>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</si>
  <si>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</si>
  <si>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</si>
  <si>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</si>
  <si>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</si>
  <si>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</si>
  <si>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</si>
  <si>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</si>
  <si>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</si>
  <si>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</si>
  <si>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</si>
  <si>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</si>
  <si>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</si>
  <si>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</si>
  <si>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</si>
  <si>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</si>
  <si>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</si>
  <si>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</si>
  <si>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</si>
  <si>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</si>
  <si>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</si>
  <si>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</si>
  <si>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</si>
  <si>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</si>
  <si>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</si>
  <si>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</si>
  <si>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</si>
  <si>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</si>
  <si>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</si>
  <si>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</si>
  <si>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</si>
  <si>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</si>
  <si>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</si>
  <si>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</si>
  <si>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</si>
  <si>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</si>
  <si>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</si>
  <si>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</si>
  <si>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</si>
  <si>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</si>
  <si>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</si>
  <si>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</si>
  <si>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</si>
  <si>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</si>
  <si>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</si>
  <si>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</si>
  <si>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</si>
  <si>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</si>
  <si>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</si>
  <si>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</si>
  <si>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</si>
  <si>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</si>
  <si>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</si>
  <si>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</si>
  <si>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</si>
  <si>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</si>
  <si>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</si>
  <si>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</si>
  <si>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</si>
  <si>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</si>
  <si>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</si>
  <si>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</si>
  <si>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</si>
  <si>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</si>
  <si>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</si>
  <si>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</si>
  <si>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</si>
  <si>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</si>
  <si>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</si>
  <si>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</si>
  <si>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</si>
  <si>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</si>
  <si>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</si>
  <si>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</si>
  <si>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</si>
  <si>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</si>
  <si>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</si>
  <si>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</si>
  <si>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</si>
  <si>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</si>
  <si>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</si>
  <si>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</si>
  <si>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</si>
  <si>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</si>
  <si>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</si>
  <si>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</si>
  <si>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</si>
  <si>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</si>
  <si>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</si>
  <si>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</si>
  <si>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</si>
  <si>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</si>
  <si>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</si>
  <si>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</si>
  <si>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</si>
  <si>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</si>
  <si>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</si>
  <si>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</si>
  <si>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</si>
  <si>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</si>
  <si>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</si>
  <si>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</si>
  <si>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</si>
  <si>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</si>
  <si>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</si>
  <si>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</si>
  <si>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</si>
  <si>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</si>
  <si>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</si>
  <si>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</si>
  <si>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</si>
  <si>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</si>
  <si>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</si>
  <si>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</si>
  <si>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</si>
  <si>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</si>
  <si>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</si>
  <si>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</si>
  <si>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</si>
  <si>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</si>
  <si>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</si>
  <si>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</si>
  <si>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</si>
  <si>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</si>
  <si>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</si>
  <si>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</si>
  <si>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</si>
  <si>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</si>
  <si>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</si>
  <si>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</si>
  <si>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</si>
  <si>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</si>
  <si>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</si>
  <si>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</si>
  <si>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</si>
  <si>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</si>
  <si>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</si>
  <si>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</si>
  <si>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</si>
  <si>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</si>
  <si>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</si>
  <si>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</si>
  <si>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</si>
  <si>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</si>
  <si>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</si>
  <si>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</si>
  <si>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</si>
  <si>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</si>
  <si>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</si>
  <si>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</si>
  <si>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</si>
  <si>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</si>
  <si>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</si>
  <si>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</si>
  <si>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</si>
  <si>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</si>
  <si>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</si>
  <si>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</si>
  <si>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</si>
  <si>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</si>
  <si>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</si>
  <si>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</si>
  <si>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</si>
  <si>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</si>
  <si>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</si>
  <si>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</si>
  <si>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</si>
  <si>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</si>
  <si>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</si>
  <si>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</si>
  <si>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</si>
  <si>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</si>
  <si>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</si>
  <si>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</si>
  <si>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</si>
  <si>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</si>
  <si>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</si>
  <si>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</si>
  <si>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</si>
  <si>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</si>
  <si>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</si>
  <si>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</si>
  <si>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</si>
  <si>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</si>
  <si>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</si>
  <si>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</si>
  <si>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</si>
  <si>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</si>
  <si>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</si>
  <si>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</si>
  <si>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</si>
  <si>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</si>
  <si>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</si>
  <si>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</si>
  <si>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</si>
  <si>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</si>
  <si>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</si>
  <si>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</si>
  <si>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</si>
  <si>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</si>
  <si>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</si>
  <si>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</si>
  <si>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</si>
  <si>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</si>
  <si>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</si>
  <si>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</si>
  <si>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</si>
  <si>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</si>
  <si>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</si>
  <si>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</si>
  <si>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</si>
  <si>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</si>
  <si>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</si>
  <si>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</si>
  <si>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</si>
  <si>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</si>
  <si>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</si>
  <si>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</si>
  <si>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</si>
  <si>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</si>
  <si>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</si>
  <si>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</si>
  <si>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</si>
  <si>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</si>
  <si>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</si>
  <si>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</si>
  <si>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</si>
  <si>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</si>
  <si>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</si>
  <si>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</si>
  <si>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</si>
  <si>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</si>
  <si>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</si>
  <si>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</si>
  <si>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</si>
  <si>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</si>
  <si>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</si>
  <si>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</si>
  <si>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</si>
  <si>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</si>
  <si>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</si>
  <si>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</si>
  <si>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</si>
  <si>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</si>
  <si>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</si>
  <si>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</si>
  <si>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</si>
  <si>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</si>
  <si>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</si>
  <si>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</si>
  <si>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</si>
  <si>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</si>
  <si>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</si>
  <si>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</si>
  <si>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</si>
  <si>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</si>
  <si>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</si>
  <si>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</si>
  <si>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</si>
  <si>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</si>
  <si>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</si>
  <si>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</si>
  <si>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</si>
  <si>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</si>
  <si>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</si>
  <si>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</si>
  <si>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</si>
  <si>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</si>
  <si>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</si>
  <si>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</si>
  <si>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</si>
  <si>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</si>
  <si>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</si>
  <si>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</si>
  <si>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</si>
  <si>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</si>
  <si>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</si>
  <si>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</si>
  <si>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</si>
  <si>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</si>
  <si>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</si>
  <si>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</si>
  <si>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</si>
  <si>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</si>
  <si>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</si>
  <si>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</si>
  <si>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</si>
  <si>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</si>
  <si>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</si>
  <si>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</si>
  <si>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</si>
  <si>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</si>
  <si>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</si>
  <si>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</si>
  <si>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</si>
  <si>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</si>
  <si>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</si>
  <si>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</si>
  <si>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</si>
  <si>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</si>
  <si>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</si>
  <si>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</si>
  <si>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</si>
  <si>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</si>
  <si>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</si>
  <si>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</si>
  <si>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</si>
  <si>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</si>
  <si>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</si>
  <si>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</si>
  <si>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</si>
  <si>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</si>
  <si>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</si>
  <si>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</si>
  <si>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</si>
  <si>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</si>
  <si>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</si>
  <si>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</si>
  <si>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</si>
  <si>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</si>
  <si>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</si>
  <si>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</si>
  <si>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</si>
  <si>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</si>
  <si>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</si>
  <si>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</si>
  <si>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</si>
  <si>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</si>
  <si>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</si>
  <si>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</si>
  <si>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</si>
  <si>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</si>
  <si>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</si>
  <si>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</si>
  <si>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</si>
  <si>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</si>
  <si>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</si>
  <si>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</si>
  <si>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</si>
  <si>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</si>
  <si>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</si>
  <si>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</si>
  <si>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</si>
  <si>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</si>
  <si>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</si>
  <si>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</si>
  <si>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</si>
  <si>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</si>
  <si>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</si>
  <si>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</si>
  <si>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</si>
  <si>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</si>
  <si>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</si>
  <si>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</si>
  <si>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</si>
  <si>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</si>
  <si>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</si>
  <si>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</si>
  <si>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</si>
  <si>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</si>
  <si>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</si>
  <si>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</si>
  <si>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</si>
  <si>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</si>
  <si>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</si>
  <si>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</si>
  <si>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</si>
  <si>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</si>
  <si>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</si>
  <si>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</si>
  <si>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</si>
  <si>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</si>
  <si>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</si>
  <si>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</si>
  <si>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</si>
  <si>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</si>
  <si>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</si>
  <si>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</si>
  <si>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</si>
  <si>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</si>
  <si>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</si>
  <si>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</si>
  <si>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</si>
  <si>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</si>
  <si>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</si>
  <si>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</si>
  <si>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</si>
  <si>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</si>
  <si>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</si>
  <si>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</si>
  <si>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</si>
  <si>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</si>
  <si>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</si>
  <si>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</si>
  <si>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</si>
  <si>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</si>
  <si>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</si>
  <si>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</si>
  <si>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</si>
  <si>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</si>
  <si>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</si>
  <si>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</si>
  <si>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</si>
  <si>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</si>
  <si>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</si>
  <si>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</si>
  <si>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</si>
  <si>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</si>
  <si>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</si>
  <si>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</si>
  <si>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</si>
  <si>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</si>
  <si>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</si>
  <si>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</si>
  <si>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</si>
  <si>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</si>
  <si>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</si>
  <si>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</si>
  <si>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</si>
  <si>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</si>
  <si>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</si>
  <si>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</si>
  <si>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</si>
  <si>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</si>
  <si>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</si>
  <si>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</si>
  <si>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</si>
  <si>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</si>
  <si>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</si>
  <si>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</si>
  <si>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</si>
  <si>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</si>
  <si>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</si>
  <si>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</si>
  <si>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</si>
  <si>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</si>
  <si>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</si>
  <si>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</si>
  <si>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</si>
  <si>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</si>
  <si>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</si>
  <si>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</si>
  <si>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</si>
  <si>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</si>
  <si>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</si>
  <si>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</si>
  <si>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</si>
  <si>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</si>
  <si>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</si>
  <si>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</si>
  <si>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</si>
  <si>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</si>
  <si>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</si>
  <si>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</si>
  <si>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</si>
  <si>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</si>
  <si>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</si>
  <si>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</si>
  <si>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</si>
  <si>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</si>
  <si>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</si>
  <si>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</si>
  <si>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</si>
  <si>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</si>
  <si>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</si>
  <si>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</si>
  <si>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</si>
  <si>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</si>
  <si>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</si>
  <si>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</si>
  <si>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</si>
  <si>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</si>
  <si>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</si>
  <si>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</si>
  <si>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</si>
  <si>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</si>
  <si>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</si>
  <si>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</si>
  <si>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</si>
  <si>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</si>
  <si>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</si>
  <si>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</si>
  <si>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</si>
  <si>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</si>
  <si>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</si>
  <si>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</si>
  <si>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</si>
  <si>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</si>
  <si>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</si>
  <si>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</si>
  <si>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</si>
  <si>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</si>
  <si>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</si>
  <si>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</si>
  <si>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</si>
  <si>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</si>
  <si>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</si>
  <si>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</si>
  <si>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</si>
  <si>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</si>
  <si>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</si>
  <si>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</si>
  <si>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</si>
  <si>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</si>
  <si>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</si>
  <si>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</si>
  <si>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</si>
  <si>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</si>
  <si>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</si>
  <si>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</si>
  <si>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</si>
  <si>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</si>
  <si>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</si>
  <si>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</si>
  <si>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</si>
  <si>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</si>
  <si>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</si>
  <si>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</si>
  <si>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</si>
  <si>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</si>
  <si>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</si>
  <si>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</si>
  <si>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</si>
  <si>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</si>
  <si>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</si>
  <si>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</si>
  <si>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</si>
  <si>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</si>
  <si>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</si>
  <si>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</si>
  <si>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</si>
  <si>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</si>
  <si>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</si>
  <si>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</si>
  <si>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</si>
  <si>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</si>
  <si>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</si>
  <si>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</si>
  <si>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</si>
  <si>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</si>
  <si>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</si>
  <si>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</si>
  <si>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</si>
  <si>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</si>
  <si>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</si>
  <si>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</si>
  <si>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</si>
  <si>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</si>
  <si>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</si>
  <si>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</si>
  <si>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</si>
  <si>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</si>
  <si>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</si>
  <si>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</si>
  <si>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</si>
  <si>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</si>
  <si>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</si>
  <si>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</si>
  <si>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</si>
  <si>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</si>
  <si>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</si>
  <si>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</si>
  <si>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</si>
  <si>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</si>
  <si>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</si>
  <si>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</si>
  <si>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</si>
  <si>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</si>
  <si>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</si>
  <si>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</si>
  <si>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</si>
  <si>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</si>
  <si>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</si>
  <si>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</si>
  <si>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</si>
  <si>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</si>
  <si>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</si>
  <si>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</si>
  <si>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</si>
  <si>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</si>
  <si>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</si>
  <si>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</si>
  <si>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</si>
  <si>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</si>
  <si>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</si>
  <si>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</si>
  <si>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</si>
  <si>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</si>
  <si>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</si>
  <si>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</si>
  <si>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</si>
  <si>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</si>
  <si>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</si>
  <si>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</si>
  <si>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</si>
  <si>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</si>
  <si>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</si>
  <si>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</si>
  <si>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</si>
  <si>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</si>
  <si>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</si>
  <si>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</si>
  <si>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</si>
  <si>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</si>
  <si>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</si>
  <si>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</si>
  <si>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</si>
  <si>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</si>
  <si>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</si>
  <si>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</si>
  <si>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</si>
  <si>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</si>
  <si>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</si>
  <si>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</si>
  <si>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</si>
  <si>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</si>
  <si>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</si>
  <si>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</si>
  <si>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</si>
  <si>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</si>
  <si>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</si>
  <si>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</si>
  <si>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</si>
  <si>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</si>
  <si>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</si>
  <si>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</si>
  <si>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</si>
  <si>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</si>
  <si>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</si>
  <si>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</si>
  <si>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</si>
  <si>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</si>
  <si>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</si>
  <si>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</si>
  <si>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</si>
  <si>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</si>
  <si>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</si>
  <si>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</si>
  <si>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</si>
  <si>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</si>
  <si>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</si>
  <si>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</si>
  <si>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</si>
  <si>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</si>
  <si>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</si>
  <si>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</si>
  <si>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</si>
  <si>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</si>
  <si>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</si>
  <si>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</si>
  <si>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</si>
  <si>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</si>
  <si>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</si>
  <si>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</si>
  <si>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</si>
  <si>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</si>
  <si>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</si>
  <si>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</si>
  <si>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</si>
  <si>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</si>
  <si>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</si>
  <si>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</si>
  <si>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</si>
  <si>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</si>
  <si>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</si>
  <si>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</si>
  <si>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</si>
  <si>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</si>
  <si>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</si>
  <si>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</si>
  <si>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</si>
  <si>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</si>
  <si>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</si>
  <si>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</si>
  <si>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</si>
  <si>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</si>
  <si>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</si>
  <si>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</si>
  <si>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</si>
  <si>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</si>
  <si>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</si>
  <si>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</si>
  <si>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</si>
  <si>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</si>
  <si>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</si>
  <si>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</si>
  <si>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</si>
  <si>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</si>
  <si>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</si>
  <si>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</si>
  <si>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</si>
  <si>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</si>
  <si>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</si>
  <si>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</si>
  <si>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</si>
  <si>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</si>
  <si>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</si>
  <si>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</si>
  <si>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</si>
  <si>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</si>
  <si>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</si>
  <si>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</si>
  <si>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</si>
  <si>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</si>
  <si>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</si>
  <si>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</si>
  <si>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</si>
  <si>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</si>
  <si>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</si>
  <si>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</si>
  <si>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</si>
  <si>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</si>
  <si>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</si>
  <si>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</si>
  <si>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</si>
  <si>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</si>
  <si>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</si>
  <si>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</si>
  <si>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</si>
  <si>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</si>
  <si>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</si>
  <si>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</si>
  <si>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</si>
  <si>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</si>
  <si>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</si>
  <si>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</si>
  <si>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</si>
  <si>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</si>
  <si>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</si>
  <si>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</si>
  <si>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</si>
  <si>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</si>
  <si>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</si>
  <si>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</si>
  <si>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</si>
  <si>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</si>
  <si>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</si>
  <si>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</si>
  <si>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</si>
  <si>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</si>
  <si>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</si>
  <si>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</si>
  <si>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</si>
  <si>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</si>
  <si>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</si>
  <si>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</si>
  <si>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</si>
  <si>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</si>
  <si>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</si>
  <si>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</si>
  <si>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</si>
  <si>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</si>
  <si>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</si>
  <si>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</si>
  <si>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</si>
  <si>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</si>
  <si>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</si>
  <si>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</si>
  <si>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</si>
  <si>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</si>
  <si>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</si>
  <si>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</si>
  <si>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</si>
  <si>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</si>
  <si>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</si>
  <si>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</si>
  <si>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</si>
  <si>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</si>
  <si>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</si>
  <si>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</si>
  <si>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</si>
  <si>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</si>
  <si>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</si>
  <si>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</si>
  <si>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</si>
  <si>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</si>
  <si>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</si>
  <si>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</si>
  <si>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</si>
  <si>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</si>
  <si>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</si>
  <si>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</si>
  <si>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</si>
  <si>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</si>
  <si>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</si>
  <si>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</si>
  <si>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</si>
  <si>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</si>
  <si>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</si>
  <si>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</si>
  <si>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</si>
  <si>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</si>
  <si>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</si>
  <si>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</si>
  <si>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</si>
  <si>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</si>
  <si>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</si>
  <si>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</si>
  <si>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</si>
  <si>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</si>
  <si>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</si>
  <si>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</si>
  <si>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</si>
  <si>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</si>
  <si>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</si>
  <si>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</si>
  <si>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</si>
  <si>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</si>
  <si>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</si>
  <si>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</si>
  <si>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</si>
  <si>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</si>
  <si>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</si>
  <si>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</si>
  <si>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</si>
  <si>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</si>
  <si>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</si>
  <si>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</si>
  <si>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</si>
  <si>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</si>
  <si>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</si>
  <si>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</si>
  <si>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</si>
  <si>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</si>
  <si>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</si>
  <si>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</si>
  <si>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</si>
  <si>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</si>
  <si>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</si>
  <si>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</si>
  <si>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</si>
  <si>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</si>
  <si>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</si>
  <si>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</si>
  <si>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</si>
  <si>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</si>
  <si>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</si>
  <si>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</si>
  <si>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</si>
  <si>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</si>
  <si>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</si>
  <si>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</si>
  <si>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</si>
  <si>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</si>
  <si>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</si>
  <si>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</si>
  <si>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</si>
  <si>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</si>
  <si>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</si>
  <si>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</si>
  <si>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</si>
  <si>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</si>
  <si>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</si>
  <si>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</si>
  <si>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</si>
  <si>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</si>
  <si>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</si>
  <si>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</si>
  <si>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</si>
  <si>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</si>
  <si>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</si>
  <si>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</si>
  <si>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</si>
  <si>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</si>
  <si>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</si>
  <si>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</si>
  <si>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</si>
  <si>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</si>
  <si>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</si>
  <si>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</si>
  <si>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</si>
  <si>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</si>
  <si>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</si>
  <si>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</si>
  <si>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</si>
  <si>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</si>
  <si>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</si>
  <si>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</si>
  <si>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</si>
  <si>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</si>
  <si>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</si>
  <si>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</si>
  <si>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</si>
  <si>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</si>
  <si>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</si>
  <si>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</si>
  <si>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</si>
  <si>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</si>
  <si>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</si>
  <si>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</si>
  <si>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</si>
  <si>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</si>
  <si>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</si>
  <si>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</si>
  <si>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</si>
  <si>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</si>
  <si>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</si>
  <si>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</si>
  <si>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</si>
  <si>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</si>
  <si>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</si>
  <si>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</si>
  <si>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</si>
  <si>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</si>
  <si>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</si>
  <si>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</si>
  <si>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</si>
  <si>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</si>
  <si>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</si>
  <si>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</si>
  <si>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</si>
  <si>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</si>
  <si>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</si>
  <si>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</si>
  <si>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</si>
  <si>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</si>
  <si>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</si>
  <si>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</si>
  <si>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</si>
  <si>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</si>
  <si>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</si>
  <si>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</si>
  <si>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</si>
  <si>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</si>
  <si>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</si>
  <si>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</si>
  <si>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</si>
  <si>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</si>
  <si>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</si>
  <si>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</si>
  <si>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</si>
  <si>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</si>
  <si>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</si>
  <si>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</si>
  <si>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</si>
  <si>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</si>
  <si>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</si>
  <si>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</si>
  <si>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</si>
  <si>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</si>
  <si>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</si>
  <si>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</si>
  <si>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</si>
  <si>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</si>
  <si>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</si>
  <si>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</si>
  <si>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</si>
  <si>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</si>
  <si>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</si>
  <si>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</si>
  <si>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</si>
  <si>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</si>
  <si>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</si>
  <si>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</si>
  <si>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</si>
  <si>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</si>
  <si>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</si>
  <si>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</si>
  <si>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</si>
  <si>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</si>
  <si>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</si>
  <si>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</si>
  <si>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</si>
  <si>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</si>
  <si>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</si>
  <si>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</si>
  <si>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</si>
  <si>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</si>
  <si>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</si>
  <si>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</si>
  <si>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</si>
  <si>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</si>
  <si>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</si>
  <si>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</si>
  <si>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</si>
  <si>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</si>
  <si>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</si>
  <si>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</si>
  <si>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</si>
  <si>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</si>
  <si>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</si>
  <si>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</si>
  <si>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</si>
  <si>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</si>
  <si>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</si>
  <si>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</si>
  <si>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</si>
  <si>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</si>
  <si>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</si>
  <si>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</si>
  <si>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</si>
  <si>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</si>
  <si>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</si>
  <si>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</si>
  <si>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</si>
  <si>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</si>
  <si>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</si>
  <si>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</si>
  <si>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</si>
  <si>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</si>
  <si>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</si>
  <si>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</si>
  <si>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</si>
  <si>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</si>
  <si>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</si>
  <si>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</si>
  <si>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</si>
  <si>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</si>
  <si>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</si>
  <si>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</si>
  <si>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</si>
  <si>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</si>
  <si>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</si>
  <si>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</si>
  <si>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</si>
  <si>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</si>
  <si>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</si>
  <si>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</si>
  <si>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</si>
  <si>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</si>
  <si>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</si>
  <si>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</si>
  <si>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</si>
  <si>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</si>
  <si>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</si>
  <si>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</si>
  <si>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</si>
  <si>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</si>
  <si>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</si>
  <si>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</si>
  <si>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</si>
  <si>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</si>
  <si>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</si>
  <si>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</si>
  <si>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</si>
  <si>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</si>
  <si>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</si>
  <si>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</si>
  <si>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</si>
  <si>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</si>
  <si>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</si>
  <si>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</si>
  <si>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</si>
  <si>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</si>
  <si>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</si>
  <si>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</si>
  <si>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</si>
  <si>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</si>
  <si>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</si>
  <si>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</si>
  <si>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</si>
  <si>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</si>
  <si>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</si>
  <si>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</si>
  <si>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</si>
  <si>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</si>
  <si>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</si>
  <si>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</si>
  <si>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</si>
  <si>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</si>
  <si>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</si>
  <si>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</si>
  <si>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</si>
  <si>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</si>
  <si>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</si>
  <si>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</si>
  <si>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</si>
  <si>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</si>
  <si>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</si>
  <si>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</si>
  <si>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</si>
  <si>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</si>
  <si>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</si>
  <si>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</si>
  <si>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</si>
  <si>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</si>
  <si>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</si>
  <si>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</si>
  <si>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</si>
  <si>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</si>
  <si>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</si>
  <si>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</si>
  <si>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</si>
  <si>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</si>
  <si>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</si>
  <si>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</si>
  <si>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</si>
  <si>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</si>
  <si>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</si>
  <si>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</si>
  <si>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</si>
  <si>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</si>
  <si>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</si>
  <si>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</si>
  <si>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</si>
  <si>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</si>
  <si>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</si>
  <si>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</si>
  <si>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</si>
  <si>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</si>
  <si>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</si>
  <si>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</si>
  <si>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</si>
  <si>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</si>
  <si>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</si>
  <si>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</si>
  <si>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</si>
  <si>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</si>
  <si>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</si>
  <si>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</si>
  <si>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</si>
  <si>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</si>
  <si>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</si>
  <si>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</si>
  <si>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</si>
  <si>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</si>
  <si>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</si>
  <si>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</si>
  <si>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</si>
  <si>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</si>
  <si>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</si>
  <si>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</si>
  <si>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</si>
  <si>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</si>
  <si>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</si>
  <si>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</si>
  <si>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</si>
  <si>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</si>
  <si>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</si>
  <si>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</si>
  <si>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</si>
  <si>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</si>
  <si>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</si>
  <si>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</si>
  <si>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</si>
  <si>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</si>
  <si>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</si>
  <si>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</si>
  <si>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</si>
  <si>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</si>
  <si>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</si>
  <si>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</si>
  <si>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</si>
  <si>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</si>
  <si>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</si>
  <si>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</si>
  <si>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</si>
  <si>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</si>
  <si>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</si>
  <si>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</si>
  <si>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</si>
  <si>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</si>
  <si>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</si>
  <si>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</si>
  <si>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</si>
  <si>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</si>
  <si>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</si>
  <si>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</si>
  <si>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</si>
  <si>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</si>
  <si>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</si>
  <si>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</si>
  <si>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</si>
  <si>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</si>
  <si>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</si>
  <si>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</si>
  <si>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</si>
  <si>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</si>
  <si>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</si>
  <si>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</si>
  <si>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</si>
  <si>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</si>
  <si>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</si>
  <si>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</si>
  <si>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</si>
  <si>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</si>
  <si>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</si>
  <si>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</si>
  <si>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</si>
  <si>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</si>
  <si>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</si>
  <si>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</si>
  <si>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</si>
  <si>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</si>
  <si>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</si>
  <si>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</si>
  <si>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</si>
  <si>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</si>
  <si>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</si>
  <si>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</si>
  <si>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</si>
  <si>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</si>
  <si>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</si>
  <si>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</si>
  <si>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</si>
  <si>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</si>
  <si>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</si>
  <si>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</si>
  <si>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</si>
  <si>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</si>
  <si>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</si>
  <si>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</si>
  <si>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</si>
  <si>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</si>
  <si>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</si>
  <si>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</si>
  <si>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</si>
  <si>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</si>
  <si>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</si>
  <si>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</si>
  <si>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</si>
  <si>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</si>
  <si>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</si>
  <si>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</si>
  <si>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</si>
  <si>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</si>
  <si>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</si>
  <si>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</si>
  <si>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</si>
  <si>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</si>
  <si>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</si>
  <si>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</si>
  <si>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</si>
  <si>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</si>
  <si>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</si>
  <si>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</si>
  <si>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</si>
  <si>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</si>
  <si>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</si>
  <si>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</si>
  <si>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</si>
  <si>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</si>
  <si>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</si>
  <si>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</si>
  <si>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</si>
  <si>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</si>
  <si>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</si>
  <si>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</si>
  <si>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</si>
  <si>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</si>
  <si>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</si>
  <si>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</si>
  <si>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</si>
  <si>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</si>
  <si>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</si>
  <si>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</si>
  <si>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</si>
  <si>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</si>
  <si>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</si>
  <si>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</si>
  <si>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</si>
  <si>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</si>
  <si>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</si>
  <si>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</si>
  <si>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</si>
  <si>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</si>
  <si>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</si>
  <si>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</si>
  <si>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</si>
  <si>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</si>
  <si>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</si>
  <si>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</si>
  <si>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</si>
  <si>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</si>
  <si>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</si>
  <si>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</si>
  <si>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</si>
  <si>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</si>
  <si>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</si>
  <si>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</si>
  <si>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</si>
  <si>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</si>
  <si>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</si>
  <si>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</si>
  <si>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</si>
  <si>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</si>
  <si>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</si>
  <si>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</si>
  <si>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</si>
  <si>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</si>
  <si>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</si>
  <si>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</si>
  <si>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</si>
  <si>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</si>
  <si>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</si>
  <si>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</si>
  <si>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</si>
  <si>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</si>
  <si>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</si>
  <si>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</si>
  <si>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</si>
  <si>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</si>
  <si>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</si>
  <si>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</si>
  <si>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</si>
  <si>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</si>
  <si>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</si>
  <si>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</si>
  <si>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</si>
  <si>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</si>
  <si>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</si>
  <si>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</si>
  <si>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</si>
  <si>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</si>
  <si>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</si>
  <si>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</si>
  <si>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</si>
  <si>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</si>
  <si>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</si>
  <si>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</si>
  <si>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</si>
  <si>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</si>
  <si>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</si>
  <si>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</si>
  <si>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</si>
  <si>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</si>
  <si>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</si>
  <si>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</si>
  <si>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</si>
  <si>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</si>
  <si>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</si>
  <si>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</si>
  <si>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</si>
  <si>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</si>
  <si>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</si>
  <si>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</si>
  <si>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</si>
  <si>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</si>
  <si>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</si>
  <si>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</si>
  <si>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</si>
  <si>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</si>
  <si>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</si>
  <si>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</si>
  <si>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</si>
  <si>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</si>
  <si>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</si>
  <si>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</si>
  <si>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</si>
  <si>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</si>
  <si>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</si>
  <si>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</si>
  <si>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</si>
  <si>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</si>
  <si>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</si>
  <si>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</si>
  <si>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</si>
  <si>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</si>
  <si>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</si>
  <si>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</si>
  <si>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</si>
  <si>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</si>
  <si>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</si>
  <si>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</si>
  <si>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</si>
  <si>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</si>
  <si>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</si>
  <si>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</si>
  <si>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</si>
  <si>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</si>
  <si>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</si>
  <si>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</si>
  <si>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</si>
  <si>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</si>
  <si>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</si>
  <si>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</si>
  <si>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</si>
  <si>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</si>
  <si>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</si>
  <si>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</si>
  <si>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</si>
  <si>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</si>
  <si>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</si>
  <si>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</si>
  <si>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</si>
  <si>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</si>
  <si>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</si>
  <si>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</si>
  <si>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</si>
  <si>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</si>
  <si>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</si>
  <si>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</si>
  <si>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</si>
  <si>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</si>
  <si>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</si>
  <si>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</si>
  <si>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</si>
  <si>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</si>
  <si>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</si>
  <si>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</si>
  <si>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</si>
  <si>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</si>
  <si>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</si>
  <si>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</si>
  <si>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</si>
  <si>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</si>
  <si>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</si>
  <si>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</si>
  <si>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</si>
  <si>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</si>
  <si>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</si>
  <si>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</si>
  <si>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</si>
  <si>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</si>
  <si>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</si>
  <si>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</si>
  <si>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</si>
  <si>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</si>
  <si>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</si>
  <si>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</si>
  <si>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</si>
  <si>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</si>
  <si>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</si>
  <si>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</si>
  <si>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</si>
  <si>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</si>
  <si>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</si>
  <si>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</si>
  <si>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</si>
  <si>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</si>
  <si>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</si>
  <si>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</si>
  <si>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</si>
  <si>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</si>
  <si>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</si>
  <si>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</si>
  <si>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</si>
  <si>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</si>
  <si>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</si>
  <si>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</si>
  <si>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</si>
  <si>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</si>
  <si>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</si>
  <si>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</si>
  <si>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</si>
  <si>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</si>
  <si>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</si>
  <si>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</si>
  <si>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</si>
  <si>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</si>
  <si>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</si>
  <si>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</si>
  <si>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</si>
  <si>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</si>
  <si>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</si>
  <si>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</si>
  <si>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</si>
  <si>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</si>
  <si>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</si>
  <si>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</si>
  <si>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</si>
  <si>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</si>
  <si>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</si>
  <si>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</si>
  <si>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</si>
  <si>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</si>
  <si>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</si>
  <si>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</si>
  <si>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</si>
  <si>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</si>
  <si>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</si>
  <si>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</si>
  <si>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</si>
  <si>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</si>
  <si>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</si>
  <si>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</si>
  <si>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</si>
  <si>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</si>
  <si>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</si>
  <si>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</si>
  <si>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</si>
  <si>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</si>
  <si>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</si>
  <si>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</si>
  <si>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</si>
  <si>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</si>
  <si>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</si>
  <si>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</si>
  <si>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</si>
  <si>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</si>
  <si>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</si>
  <si>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</si>
  <si>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</si>
  <si>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</si>
  <si>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</si>
  <si>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</si>
  <si>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</si>
  <si>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</si>
  <si>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</si>
  <si>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</si>
  <si>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</si>
  <si>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</si>
  <si>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</si>
  <si>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</si>
  <si>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</si>
  <si>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</si>
  <si>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</si>
  <si>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</si>
  <si>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</si>
  <si>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</si>
  <si>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</si>
  <si>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</si>
  <si>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</si>
  <si>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</si>
  <si>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</si>
  <si>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</si>
  <si>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</si>
  <si>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</si>
  <si>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</si>
  <si>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</si>
  <si>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</si>
  <si>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</si>
  <si>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</si>
  <si>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</si>
  <si>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</si>
  <si>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</si>
  <si>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</si>
  <si>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</si>
  <si>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</si>
  <si>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</si>
  <si>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</si>
  <si>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</si>
  <si>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</si>
  <si>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</si>
  <si>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</si>
  <si>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</si>
  <si>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</si>
  <si>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</si>
  <si>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</si>
  <si>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</si>
  <si>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</si>
  <si>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</si>
  <si>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</si>
  <si>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</si>
  <si>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</si>
  <si>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</si>
  <si>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</si>
  <si>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</si>
  <si>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</si>
  <si>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</si>
  <si>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</si>
  <si>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</si>
  <si>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</si>
  <si>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</si>
  <si>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</si>
  <si>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</si>
  <si>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</si>
  <si>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</si>
  <si>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</si>
  <si>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</si>
  <si>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</si>
  <si>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</si>
  <si>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</si>
  <si>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</si>
  <si>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</si>
  <si>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</si>
  <si>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</si>
  <si>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</si>
  <si>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</si>
  <si>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</si>
  <si>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</si>
  <si>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</si>
  <si>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</si>
  <si>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</si>
  <si>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</si>
  <si>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</si>
  <si>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</si>
  <si>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</si>
  <si>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</si>
  <si>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</si>
  <si>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</si>
  <si>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</si>
  <si>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</si>
  <si>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</si>
  <si>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</si>
  <si>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</si>
  <si>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</si>
  <si>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</si>
  <si>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</si>
  <si>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</si>
  <si>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</si>
  <si>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</si>
  <si>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</si>
  <si>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</si>
  <si>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</si>
  <si>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</si>
  <si>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</si>
  <si>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</si>
  <si>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</si>
  <si>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</si>
  <si>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</si>
  <si>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</si>
  <si>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</si>
  <si>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</si>
  <si>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</si>
  <si>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</si>
  <si>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</si>
  <si>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</si>
  <si>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</si>
  <si>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</si>
  <si>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</si>
  <si>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</si>
  <si>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</si>
  <si>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</si>
  <si>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</si>
  <si>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</si>
  <si>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</si>
  <si>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</si>
  <si>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</si>
  <si>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</si>
  <si>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</si>
  <si>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</si>
  <si>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</si>
  <si>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</si>
  <si>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</si>
  <si>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</si>
  <si>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</si>
  <si>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</si>
  <si>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</si>
  <si>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</si>
  <si>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</si>
  <si>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</si>
  <si>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</si>
  <si>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</si>
  <si>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</si>
  <si>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</si>
  <si>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</si>
  <si>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</si>
  <si>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</si>
  <si>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</si>
  <si>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</si>
  <si>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</si>
  <si>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</si>
  <si>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</si>
  <si>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</si>
  <si>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</si>
  <si>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</si>
  <si>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</si>
  <si>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</si>
  <si>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</si>
  <si>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</si>
  <si>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</si>
  <si>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</si>
  <si>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</si>
  <si>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</si>
  <si>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</si>
  <si>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</si>
  <si>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</si>
  <si>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</si>
  <si>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</si>
  <si>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</si>
  <si>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</si>
  <si>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</si>
  <si>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</si>
  <si>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</si>
  <si>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</si>
  <si>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</si>
  <si>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</si>
  <si>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</si>
  <si>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</si>
  <si>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</si>
  <si>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</si>
  <si>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</si>
  <si>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</si>
  <si>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</si>
  <si>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</si>
  <si>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</si>
  <si>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</si>
  <si>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</si>
  <si>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</si>
  <si>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</si>
  <si>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</si>
  <si>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</si>
  <si>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</si>
  <si>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</si>
  <si>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</si>
  <si>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</si>
  <si>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</si>
  <si>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</si>
  <si>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</si>
  <si>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</si>
  <si>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</si>
  <si>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</si>
  <si>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</si>
  <si>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</si>
  <si>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</si>
  <si>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</si>
  <si>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</si>
  <si>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</si>
  <si>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</si>
  <si>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</si>
  <si>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</si>
  <si>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</si>
  <si>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</si>
  <si>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</si>
  <si>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</si>
  <si>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</si>
  <si>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</si>
  <si>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</si>
  <si>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</si>
  <si>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</si>
  <si>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</si>
  <si>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</si>
  <si>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</si>
  <si>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</si>
  <si>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</si>
  <si>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</si>
  <si>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</si>
  <si>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</si>
  <si>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</si>
  <si>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</si>
  <si>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</si>
  <si>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</si>
  <si>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</si>
  <si>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</si>
  <si>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</si>
  <si>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</si>
  <si>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</si>
  <si>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</si>
  <si>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</si>
  <si>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</si>
  <si>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</si>
  <si>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</si>
  <si>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</si>
  <si>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</si>
  <si>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</si>
  <si>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</si>
  <si>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</si>
  <si>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</si>
  <si>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</si>
  <si>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</si>
  <si>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</si>
  <si>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</si>
  <si>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</si>
  <si>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</si>
  <si>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</si>
  <si>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</si>
  <si>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</si>
  <si>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</si>
  <si>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</si>
  <si>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</si>
  <si>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</si>
  <si>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</si>
  <si>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</si>
  <si>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</si>
  <si>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</si>
  <si>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</si>
  <si>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</si>
  <si>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</si>
  <si>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</si>
  <si>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</si>
  <si>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</si>
  <si>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</si>
  <si>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</si>
  <si>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</si>
  <si>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</si>
  <si>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</si>
  <si>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</si>
  <si>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</si>
  <si>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</si>
  <si>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</si>
  <si>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</si>
  <si>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</si>
  <si>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</si>
  <si>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</si>
  <si>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</si>
  <si>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</si>
  <si>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</si>
  <si>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</si>
  <si>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</si>
  <si>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</si>
  <si>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</si>
  <si>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</si>
  <si>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</si>
  <si>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</si>
  <si>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</si>
  <si>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</si>
  <si>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</si>
  <si>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</si>
  <si>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</si>
  <si>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</si>
  <si>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</si>
  <si>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</si>
  <si>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</si>
  <si>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</si>
  <si>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</si>
  <si>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</si>
  <si>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</si>
  <si>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</si>
  <si>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</si>
  <si>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</si>
  <si>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</si>
  <si>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</si>
  <si>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</si>
  <si>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</si>
  <si>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</si>
  <si>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</si>
  <si>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</si>
  <si>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</si>
  <si>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</si>
  <si>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</si>
  <si>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</si>
  <si>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</si>
  <si>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</si>
  <si>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</si>
  <si>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</si>
  <si>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</si>
  <si>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</si>
  <si>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</si>
  <si>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</si>
  <si>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</si>
  <si>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</si>
  <si>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</si>
  <si>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</si>
  <si>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</si>
  <si>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</si>
  <si>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</si>
  <si>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</si>
  <si>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</si>
  <si>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</si>
  <si>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</si>
  <si>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</si>
  <si>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</si>
  <si>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</si>
  <si>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</si>
  <si>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</si>
  <si>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</si>
  <si>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</si>
  <si>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</si>
  <si>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</si>
  <si>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</si>
  <si>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</si>
  <si>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</si>
  <si>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</si>
  <si>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</si>
  <si>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</si>
  <si>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</si>
  <si>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</si>
  <si>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</si>
  <si>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</si>
  <si>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</si>
  <si>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</si>
  <si>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</si>
  <si>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</si>
  <si>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</si>
  <si>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</si>
  <si>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</si>
  <si>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</si>
  <si>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</si>
  <si>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</si>
  <si>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</si>
  <si>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</si>
  <si>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</si>
  <si>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</si>
  <si>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</si>
  <si>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</si>
  <si>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</si>
  <si>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</si>
  <si>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</si>
  <si>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</si>
  <si>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</si>
  <si>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</si>
  <si>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</si>
  <si>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</si>
  <si>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</si>
  <si>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</si>
  <si>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</si>
  <si>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</si>
  <si>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</si>
  <si>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</si>
  <si>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</si>
  <si>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</si>
  <si>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</si>
  <si>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</si>
  <si>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</si>
  <si>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</si>
  <si>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</si>
  <si>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</si>
  <si>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</si>
  <si>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</si>
  <si>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</si>
  <si>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</si>
  <si>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</si>
  <si>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</si>
  <si>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</si>
  <si>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</si>
  <si>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</si>
  <si>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</si>
  <si>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</si>
  <si>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</si>
  <si>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</si>
  <si>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</si>
  <si>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</si>
  <si>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</si>
  <si>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</si>
  <si>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</si>
  <si>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</si>
  <si>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</si>
  <si>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</si>
  <si>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</si>
  <si>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</si>
  <si>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</si>
  <si>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</si>
  <si>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</si>
  <si>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</si>
  <si>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</si>
  <si>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</si>
  <si>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</si>
  <si>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</si>
  <si>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</si>
  <si>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</si>
  <si>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</si>
  <si>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</si>
  <si>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</si>
  <si>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</si>
  <si>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</si>
  <si>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</si>
  <si>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</si>
  <si>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</si>
  <si>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</si>
  <si>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</si>
  <si>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</si>
  <si>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</si>
  <si>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</si>
  <si>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</si>
  <si>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</si>
  <si>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</si>
  <si>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</si>
  <si>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</si>
  <si>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</si>
  <si>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</si>
  <si>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</si>
  <si>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</si>
  <si>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</si>
  <si>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</si>
  <si>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</si>
  <si>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</si>
  <si>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</si>
  <si>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</si>
  <si>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</si>
  <si>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</si>
  <si>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</si>
  <si>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</si>
  <si>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</si>
  <si>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</si>
  <si>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</si>
  <si>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</si>
  <si>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</si>
  <si>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</si>
  <si>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</si>
  <si>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</si>
  <si>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</si>
  <si>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</si>
  <si>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</si>
  <si>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</si>
  <si>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</si>
  <si>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</si>
  <si>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</si>
  <si>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</si>
  <si>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</si>
  <si>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</si>
  <si>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</si>
  <si>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</si>
  <si>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</si>
  <si>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</si>
  <si>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</si>
  <si>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</si>
  <si>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</si>
  <si>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</si>
  <si>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</si>
  <si>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</si>
  <si>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</si>
  <si>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</si>
  <si>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</si>
  <si>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</si>
  <si>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</si>
  <si>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</si>
  <si>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</si>
  <si>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</si>
  <si>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</si>
  <si>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</si>
  <si>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</si>
  <si>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</si>
  <si>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</si>
  <si>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</si>
  <si>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</si>
  <si>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</si>
  <si>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</si>
  <si>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</si>
  <si>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</si>
  <si>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</si>
  <si>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</si>
  <si>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</si>
  <si>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</si>
  <si>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</si>
  <si>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</si>
  <si>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</si>
  <si>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</si>
  <si>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</si>
  <si>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</si>
  <si>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</si>
  <si>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</si>
  <si>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</si>
  <si>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</si>
  <si>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</si>
  <si>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</si>
  <si>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</si>
  <si>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</si>
  <si>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</si>
  <si>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</si>
  <si>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</si>
  <si>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</si>
  <si>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</si>
  <si>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</si>
  <si>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</si>
  <si>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</si>
  <si>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</si>
  <si>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</si>
  <si>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</si>
  <si>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</si>
  <si>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</si>
  <si>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</si>
  <si>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</si>
  <si>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</si>
  <si>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</si>
  <si>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</si>
  <si>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</si>
  <si>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</si>
  <si>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</si>
  <si>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</si>
  <si>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</si>
  <si>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</si>
  <si>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</si>
  <si>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</si>
  <si>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</si>
  <si>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</si>
  <si>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</si>
  <si>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</si>
  <si>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</si>
  <si>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</si>
  <si>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</si>
  <si>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</si>
  <si>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</si>
  <si>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</si>
  <si>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</si>
  <si>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</si>
  <si>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</si>
  <si>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</si>
  <si>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</si>
  <si>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</si>
  <si>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</si>
  <si>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</si>
  <si>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</si>
  <si>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</si>
  <si>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</si>
  <si>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</si>
  <si>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</si>
  <si>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</si>
  <si>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</si>
  <si>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</si>
  <si>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</si>
  <si>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</si>
  <si>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</si>
  <si>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</si>
  <si>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</si>
  <si>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</si>
  <si>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</si>
  <si>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</si>
  <si>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</si>
  <si>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</si>
  <si>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</si>
  <si>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</si>
  <si>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</si>
  <si>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</si>
  <si>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</si>
  <si>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</si>
  <si>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</si>
  <si>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</si>
  <si>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</si>
  <si>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</si>
  <si>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</si>
  <si>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</si>
  <si>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</si>
  <si>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</si>
  <si>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</si>
  <si>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</si>
  <si>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</si>
  <si>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</si>
  <si>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</si>
  <si>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</si>
  <si>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</si>
  <si>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</si>
  <si>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</si>
  <si>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</si>
  <si>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</si>
  <si>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</si>
  <si>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</si>
  <si>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</si>
  <si>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</si>
  <si>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</si>
  <si>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</si>
  <si>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</si>
  <si>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</si>
  <si>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</si>
  <si>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</si>
  <si>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</si>
  <si>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</si>
  <si>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</si>
  <si>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</si>
  <si>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</si>
  <si>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</si>
  <si>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</si>
  <si>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</si>
  <si>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</si>
  <si>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</si>
  <si>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</si>
  <si>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</si>
  <si>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</si>
  <si>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</si>
  <si>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</si>
  <si>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</si>
  <si>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</si>
  <si>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</si>
  <si>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</si>
  <si>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</si>
  <si>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</si>
  <si>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</si>
  <si>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</si>
  <si>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</si>
  <si>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</si>
  <si>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</si>
  <si>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</si>
  <si>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</si>
  <si>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</si>
  <si>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</si>
  <si>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</si>
  <si>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</si>
  <si>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</si>
  <si>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</si>
  <si>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</si>
  <si>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</si>
  <si>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</si>
  <si>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</si>
  <si>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</si>
  <si>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</si>
  <si>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</si>
  <si>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</si>
  <si>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</si>
  <si>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</si>
  <si>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</si>
  <si>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</si>
  <si>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</si>
  <si>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</si>
  <si>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</si>
  <si>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</si>
  <si>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</si>
  <si>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</si>
  <si>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</si>
  <si>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</si>
  <si>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</si>
  <si>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</si>
  <si>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</si>
  <si>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</si>
  <si>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</si>
  <si>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</si>
  <si>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</si>
  <si>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</si>
  <si>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</si>
  <si>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</si>
  <si>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</si>
  <si>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</si>
  <si>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</si>
  <si>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</si>
  <si>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</si>
  <si>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</si>
  <si>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</si>
  <si>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</si>
  <si>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</si>
  <si>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</si>
  <si>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</si>
  <si>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</si>
  <si>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</si>
  <si>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</si>
  <si>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</si>
  <si>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</si>
  <si>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</si>
  <si>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</si>
  <si>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</si>
  <si>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</si>
  <si>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</si>
  <si>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</si>
  <si>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</si>
  <si>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</si>
  <si>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</si>
  <si>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</si>
  <si>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</si>
  <si>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</si>
  <si>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</si>
  <si>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</si>
  <si>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</si>
  <si>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</si>
  <si>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</si>
  <si>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</si>
  <si>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</si>
  <si>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</si>
  <si>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</si>
  <si>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</si>
  <si>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</si>
  <si>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</si>
  <si>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</si>
  <si>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</si>
  <si>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</si>
  <si>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</si>
  <si>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</si>
  <si>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</si>
  <si>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</si>
  <si>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</si>
  <si>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</si>
  <si>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</si>
  <si>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</si>
  <si>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</si>
  <si>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</si>
  <si>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</si>
  <si>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</si>
  <si>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</si>
  <si>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</si>
  <si>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</si>
  <si>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</si>
  <si>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</si>
  <si>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</si>
  <si>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</si>
  <si>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</si>
  <si>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</si>
  <si>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</si>
  <si>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</si>
  <si>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</si>
  <si>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</si>
  <si>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</si>
  <si>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</si>
  <si>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</si>
  <si>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</si>
  <si>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</si>
  <si>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</si>
  <si>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</si>
  <si>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</si>
  <si>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</si>
  <si>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</si>
  <si>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</si>
  <si>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</si>
  <si>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</si>
  <si>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</si>
  <si>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</si>
  <si>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</si>
  <si>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</si>
  <si>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</si>
  <si>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</si>
  <si>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</si>
  <si>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</si>
  <si>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</si>
  <si>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</si>
  <si>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</si>
  <si>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</si>
  <si>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</si>
  <si>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</si>
  <si>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</si>
  <si>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</si>
  <si>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</si>
  <si>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</si>
  <si>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</si>
  <si>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</si>
  <si>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</si>
  <si>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</si>
  <si>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</si>
  <si>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</si>
  <si>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</si>
  <si>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</si>
  <si>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</si>
  <si>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</si>
  <si>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</si>
  <si>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</si>
  <si>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</si>
  <si>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</si>
  <si>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</si>
  <si>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</si>
  <si>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</si>
  <si>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</si>
  <si>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</si>
  <si>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</si>
  <si>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</si>
  <si>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</si>
  <si>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</si>
  <si>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</si>
  <si>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</si>
  <si>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</si>
  <si>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</si>
  <si>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</si>
  <si>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</si>
  <si>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</si>
  <si>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</si>
  <si>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</si>
  <si>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</si>
  <si>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</si>
  <si>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</si>
  <si>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</si>
  <si>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</si>
  <si>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</si>
  <si>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</si>
  <si>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</si>
  <si>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</si>
  <si>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</si>
  <si>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</si>
  <si>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</si>
  <si>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</si>
  <si>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</si>
  <si>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</si>
  <si>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</si>
  <si>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</si>
  <si>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</si>
  <si>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</si>
  <si>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</si>
  <si>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</si>
  <si>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</si>
  <si>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</si>
  <si>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</si>
  <si>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</si>
  <si>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</si>
  <si>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</si>
  <si>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</si>
  <si>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</si>
  <si>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</si>
  <si>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</si>
  <si>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</si>
  <si>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</si>
  <si>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</si>
  <si>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</si>
  <si>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</si>
  <si>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</si>
  <si>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</si>
  <si>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</si>
  <si>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</si>
  <si>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</si>
  <si>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</si>
  <si>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</si>
  <si>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</si>
  <si>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</si>
  <si>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</si>
  <si>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</si>
  <si>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</si>
  <si>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</si>
  <si>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</si>
  <si>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</si>
  <si>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</si>
  <si>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</si>
  <si>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</si>
  <si>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</si>
  <si>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</si>
  <si>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</si>
  <si>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</si>
  <si>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</si>
  <si>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</si>
  <si>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</si>
  <si>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</si>
  <si>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</si>
  <si>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</si>
  <si>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</si>
  <si>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</si>
  <si>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</si>
  <si>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</si>
  <si>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</si>
  <si>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</si>
  <si>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</si>
  <si>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</si>
  <si>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</si>
  <si>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</si>
  <si>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</si>
  <si>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</si>
  <si>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</si>
  <si>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</si>
  <si>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</si>
  <si>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</si>
  <si>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</si>
  <si>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</si>
  <si>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</si>
  <si>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</si>
  <si>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</si>
  <si>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</si>
  <si>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</si>
  <si>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</si>
  <si>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</si>
  <si>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</si>
  <si>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</si>
  <si>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</si>
  <si>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</si>
  <si>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</si>
  <si>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</si>
  <si>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</si>
  <si>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</si>
  <si>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</si>
  <si>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</si>
  <si>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</si>
  <si>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</si>
  <si>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</si>
  <si>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</si>
  <si>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</si>
  <si>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</si>
  <si>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</si>
  <si>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</si>
  <si>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</si>
  <si>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</si>
  <si>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</si>
  <si>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</si>
  <si>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</si>
  <si>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</si>
  <si>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</si>
  <si>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</si>
  <si>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</si>
  <si>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</si>
  <si>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</si>
  <si>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</si>
  <si>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</si>
  <si>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</si>
  <si>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</si>
  <si>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</si>
  <si>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</si>
  <si>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</si>
  <si>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</si>
  <si>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</si>
  <si>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</si>
  <si>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</si>
  <si>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</si>
  <si>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</si>
  <si>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</si>
  <si>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</si>
  <si>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</si>
  <si>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</si>
  <si>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</si>
  <si>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</si>
  <si>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</si>
  <si>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</si>
  <si>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</si>
  <si>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</si>
  <si>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</si>
  <si>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</si>
  <si>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</si>
  <si>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</si>
  <si>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</si>
  <si>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</si>
  <si>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</si>
  <si>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</si>
  <si>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</si>
  <si>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</si>
  <si>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</si>
  <si>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</si>
  <si>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</si>
  <si>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</si>
  <si>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</si>
  <si>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</si>
  <si>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</si>
  <si>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</si>
  <si>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</si>
  <si>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</si>
  <si>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</si>
  <si>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</si>
  <si>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</si>
  <si>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</si>
  <si>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</si>
  <si>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</si>
  <si>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</si>
  <si>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</si>
  <si>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</si>
  <si>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</si>
  <si>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</si>
  <si>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</si>
  <si>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</si>
  <si>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</si>
  <si>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</si>
  <si>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</si>
  <si>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</si>
  <si>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</si>
  <si>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</si>
  <si>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</si>
  <si>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</si>
  <si>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</si>
  <si>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</si>
  <si>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</si>
  <si>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</si>
  <si>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</si>
  <si>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</si>
  <si>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</si>
  <si>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</si>
  <si>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</si>
  <si>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</si>
  <si>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</si>
  <si>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</si>
  <si>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</si>
  <si>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</si>
  <si>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</si>
  <si>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</si>
  <si>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</si>
  <si>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</si>
  <si>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</si>
  <si>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</si>
  <si>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</si>
  <si>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</si>
  <si>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</si>
  <si>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</si>
  <si>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</si>
  <si>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</si>
  <si>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</si>
  <si>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</si>
  <si>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</si>
  <si>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</si>
  <si>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</si>
  <si>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</si>
  <si>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</si>
  <si>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</si>
  <si>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</si>
  <si>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</si>
  <si>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</si>
  <si>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</si>
  <si>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</si>
  <si>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</si>
  <si>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</si>
  <si>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</si>
  <si>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</si>
  <si>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</si>
  <si>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</si>
  <si>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</si>
  <si>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</si>
  <si>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</si>
  <si>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</si>
  <si>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</si>
  <si>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</si>
  <si>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</si>
  <si>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</si>
  <si>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</si>
  <si>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</si>
  <si>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</si>
  <si>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</si>
  <si>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</si>
  <si>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</si>
  <si>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</si>
  <si>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</si>
  <si>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</si>
  <si>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</si>
  <si>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</si>
  <si>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</si>
  <si>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</si>
  <si>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</si>
  <si>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</si>
  <si>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</si>
  <si>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</si>
  <si>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</si>
  <si>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</si>
  <si>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</si>
  <si>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</si>
  <si>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</si>
  <si>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</si>
  <si>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</si>
  <si>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</si>
  <si>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</si>
  <si>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</si>
  <si>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</si>
  <si>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</si>
  <si>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</si>
  <si>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</si>
  <si>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</si>
  <si>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</si>
  <si>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</si>
  <si>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</si>
  <si>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</si>
  <si>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</si>
  <si>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</si>
  <si>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</si>
  <si>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</si>
  <si>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</si>
  <si>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</si>
  <si>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</si>
  <si>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</si>
  <si>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</si>
  <si>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</si>
  <si>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</si>
  <si>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</si>
  <si>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</si>
  <si>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</si>
  <si>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</si>
  <si>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</si>
  <si>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</si>
  <si>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</si>
  <si>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</si>
  <si>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</si>
  <si>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</si>
  <si>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</si>
  <si>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</si>
  <si>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</si>
  <si>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</si>
  <si>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</si>
  <si>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</si>
  <si>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</si>
  <si>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</si>
  <si>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</si>
  <si>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</si>
  <si>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</si>
  <si>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</si>
  <si>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</si>
  <si>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</si>
  <si>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</si>
  <si>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</si>
  <si>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</si>
  <si>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</si>
  <si>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</si>
  <si>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</si>
  <si>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</si>
  <si>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</si>
  <si>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</si>
  <si>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</si>
  <si>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</si>
  <si>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</si>
  <si>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</si>
  <si>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</si>
  <si>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</si>
  <si>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</si>
  <si>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</si>
  <si>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</si>
  <si>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</si>
  <si>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</si>
  <si>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</si>
  <si>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</si>
  <si>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</si>
  <si>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</si>
  <si>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</si>
  <si>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</si>
  <si>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</si>
  <si>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</si>
  <si>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</si>
  <si>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</si>
  <si>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</si>
  <si>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</si>
  <si>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</si>
  <si>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</si>
  <si>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</si>
  <si>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</si>
  <si>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</si>
  <si>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</si>
  <si>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</si>
  <si>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</si>
  <si>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</si>
  <si>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</si>
  <si>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</si>
  <si>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</si>
  <si>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</si>
  <si>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</si>
  <si>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</si>
  <si>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</si>
  <si>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</si>
  <si>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</si>
  <si>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</si>
  <si>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</si>
  <si>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</si>
  <si>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</si>
  <si>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</si>
  <si>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</si>
  <si>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</si>
  <si>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</si>
  <si>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</si>
  <si>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</si>
  <si>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</si>
  <si>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</si>
  <si>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</si>
  <si>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</si>
  <si>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</si>
  <si>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</si>
  <si>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</si>
  <si>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</si>
  <si>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</si>
  <si>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</si>
  <si>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</si>
  <si>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</si>
  <si>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</si>
  <si>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</si>
  <si>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</si>
  <si>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</si>
  <si>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</si>
  <si>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</si>
  <si>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</si>
  <si>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</si>
  <si>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</si>
  <si>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</si>
  <si>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</si>
  <si>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</si>
  <si>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</si>
  <si>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</si>
  <si>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</si>
  <si>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</si>
  <si>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</si>
  <si>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</si>
  <si>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</si>
  <si>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</si>
  <si>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</si>
  <si>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</si>
  <si>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</si>
  <si>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</si>
  <si>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</si>
  <si>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</si>
  <si>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</si>
  <si>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</si>
  <si>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</si>
  <si>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</si>
  <si>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</si>
  <si>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</si>
  <si>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</si>
  <si>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</si>
  <si>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</si>
  <si>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</si>
  <si>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</si>
  <si>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</si>
  <si>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</si>
  <si>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</si>
  <si>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</si>
  <si>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</si>
  <si>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</si>
  <si>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</si>
  <si>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</si>
  <si>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</si>
  <si>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</si>
  <si>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</si>
  <si>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</si>
  <si>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</si>
  <si>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</si>
  <si>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</si>
  <si>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</si>
  <si>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</si>
  <si>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</si>
  <si>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</si>
  <si>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</si>
  <si>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</si>
  <si>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</si>
  <si>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</si>
  <si>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</si>
  <si>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</si>
  <si>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</si>
  <si>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</si>
  <si>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</si>
  <si>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</si>
  <si>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</si>
  <si>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</si>
  <si>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</si>
  <si>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</si>
  <si>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</si>
  <si>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</si>
  <si>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</si>
  <si>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</si>
  <si>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</si>
  <si>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</si>
  <si>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</si>
  <si>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</si>
  <si>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</si>
  <si>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</si>
  <si>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</si>
  <si>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</si>
  <si>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</si>
  <si>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</si>
  <si>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</si>
  <si>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</si>
  <si>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</si>
  <si>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</si>
  <si>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</si>
  <si>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</si>
  <si>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</si>
  <si>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</si>
  <si>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</si>
  <si>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</si>
  <si>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</si>
  <si>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</si>
  <si>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</si>
  <si>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</si>
  <si>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</si>
  <si>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</si>
  <si>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</si>
  <si>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</si>
  <si>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</si>
  <si>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</si>
  <si>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</si>
  <si>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</si>
  <si>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</si>
  <si>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</si>
  <si>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</si>
  <si>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</si>
  <si>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</si>
  <si>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</si>
  <si>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</si>
  <si>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</si>
  <si>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</si>
  <si>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</si>
  <si>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</si>
  <si>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</si>
  <si>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</si>
  <si>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</si>
  <si>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</si>
  <si>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</si>
  <si>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</si>
  <si>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</si>
  <si>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</si>
  <si>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</si>
  <si>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</si>
  <si>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</si>
  <si>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</si>
  <si>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</si>
  <si>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</si>
  <si>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</si>
  <si>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</si>
  <si>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</si>
  <si>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</si>
  <si>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</si>
  <si>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</si>
  <si>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</si>
  <si>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</si>
  <si>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</si>
  <si>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</si>
  <si>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</si>
  <si>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</si>
  <si>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</si>
  <si>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</si>
  <si>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</si>
  <si>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</si>
  <si>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</si>
  <si>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</si>
  <si>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</si>
  <si>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</si>
  <si>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</si>
  <si>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</si>
  <si>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</si>
  <si>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</si>
  <si>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</si>
  <si>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</si>
  <si>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</si>
  <si>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</si>
  <si>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</si>
  <si>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</si>
  <si>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</si>
  <si>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</si>
  <si>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</si>
  <si>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</si>
  <si>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</si>
  <si>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</si>
  <si>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</si>
  <si>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</si>
  <si>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</si>
  <si>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</si>
  <si>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</si>
  <si>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</si>
  <si>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</si>
  <si>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</si>
  <si>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</si>
  <si>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</si>
  <si>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</si>
  <si>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</si>
  <si>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</si>
  <si>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</si>
  <si>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</si>
  <si>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</si>
  <si>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</si>
  <si>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</si>
  <si>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</si>
  <si>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</si>
  <si>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</si>
  <si>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</si>
  <si>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</si>
  <si>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</si>
  <si>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</si>
  <si>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</si>
  <si>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</si>
  <si>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</si>
  <si>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</si>
  <si>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</si>
  <si>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</si>
  <si>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</si>
  <si>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</si>
  <si>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</si>
  <si>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</si>
  <si>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</si>
  <si>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</si>
  <si>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</si>
  <si>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</si>
  <si>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</si>
  <si>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</si>
  <si>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</si>
  <si>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</si>
  <si>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</si>
  <si>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</si>
  <si>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</si>
  <si>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</si>
  <si>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</si>
  <si>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</si>
  <si>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</si>
  <si>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</si>
  <si>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</si>
  <si>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</si>
  <si>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</si>
  <si>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</si>
  <si>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</si>
  <si>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</si>
  <si>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</si>
  <si>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</si>
  <si>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</si>
  <si>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</si>
  <si>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</si>
  <si>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</si>
  <si>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</si>
  <si>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</si>
  <si>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</si>
  <si>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</si>
  <si>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</si>
  <si>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</si>
  <si>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</si>
  <si>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</si>
  <si>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</si>
  <si>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</si>
  <si>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</si>
  <si>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</si>
  <si>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</si>
  <si>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</si>
  <si>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</si>
  <si>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</si>
  <si>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</si>
  <si>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</si>
  <si>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</si>
  <si>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</si>
  <si>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</si>
  <si>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</si>
  <si>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</si>
  <si>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</si>
  <si>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</si>
  <si>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</si>
  <si>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</si>
  <si>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</si>
  <si>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</si>
  <si>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</si>
  <si>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</si>
  <si>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</si>
  <si>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</si>
  <si>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</si>
  <si>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</si>
  <si>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</si>
  <si>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</si>
  <si>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</si>
  <si>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</si>
  <si>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</si>
  <si>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</si>
  <si>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</si>
  <si>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</si>
  <si>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</si>
  <si>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</si>
  <si>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</si>
  <si>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</si>
  <si>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</si>
  <si>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</si>
  <si>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</si>
  <si>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</si>
  <si>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</si>
  <si>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</si>
  <si>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</si>
  <si>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</si>
  <si>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</si>
  <si>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</si>
  <si>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</si>
  <si>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</si>
  <si>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</si>
  <si>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</si>
  <si>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</si>
  <si>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</si>
  <si>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</si>
  <si>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</si>
  <si>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</si>
  <si>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</si>
  <si>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</si>
  <si>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</si>
  <si>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</si>
  <si>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</si>
  <si>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</si>
  <si>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</si>
  <si>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</si>
  <si>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</si>
  <si>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</si>
  <si>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</si>
  <si>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</si>
  <si>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</si>
  <si>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</si>
  <si>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</si>
  <si>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</si>
  <si>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</si>
  <si>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</si>
  <si>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</si>
  <si>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</si>
  <si>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</si>
  <si>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</si>
  <si>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</si>
  <si>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</si>
  <si>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</si>
  <si>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</si>
  <si>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</si>
  <si>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</si>
  <si>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</si>
  <si>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</si>
  <si>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</si>
  <si>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</si>
  <si>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</si>
  <si>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</si>
  <si>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</si>
  <si>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</si>
  <si>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</si>
  <si>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</si>
  <si>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</si>
  <si>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</si>
  <si>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</si>
  <si>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</si>
  <si>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</si>
  <si>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</si>
  <si>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</si>
  <si>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</si>
  <si>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</si>
  <si>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</si>
  <si>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</si>
  <si>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</si>
  <si>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</si>
  <si>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</si>
  <si>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</si>
  <si>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</si>
  <si>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</si>
  <si>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</si>
  <si>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</si>
  <si>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</si>
  <si>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</si>
  <si>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</si>
  <si>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</si>
  <si>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</si>
  <si>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</si>
  <si>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</si>
  <si>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</si>
  <si>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</si>
  <si>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</si>
  <si>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</si>
  <si>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</si>
  <si>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</si>
  <si>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</si>
  <si>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</si>
  <si>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</si>
  <si>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</si>
  <si>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</si>
  <si>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</si>
  <si>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</si>
  <si>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</si>
  <si>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</si>
  <si>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</si>
  <si>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</si>
  <si>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</si>
  <si>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</si>
  <si>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</si>
  <si>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</si>
  <si>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</si>
  <si>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</si>
  <si>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</si>
  <si>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</si>
  <si>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</si>
  <si>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</si>
  <si>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</si>
  <si>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</si>
  <si>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</si>
  <si>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</si>
  <si>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</si>
  <si>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</si>
  <si>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</si>
  <si>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</si>
  <si>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</si>
  <si>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</si>
  <si>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</si>
  <si>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</si>
  <si>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</si>
  <si>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</si>
  <si>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</si>
  <si>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</si>
  <si>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</si>
  <si>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</si>
  <si>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</si>
  <si>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</si>
  <si>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</si>
  <si>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</si>
  <si>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</si>
  <si>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</si>
  <si>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</si>
  <si>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</si>
  <si>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</si>
  <si>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</si>
  <si>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</si>
  <si>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</si>
  <si>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</si>
  <si>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</si>
  <si>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</si>
  <si>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</si>
  <si>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</si>
  <si>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</si>
  <si>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</si>
  <si>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</si>
  <si>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</si>
  <si>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</si>
  <si>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</si>
  <si>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</si>
  <si>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</si>
  <si>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</si>
  <si>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</si>
  <si>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</si>
  <si>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</si>
  <si>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</si>
  <si>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</si>
  <si>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</si>
  <si>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</si>
  <si>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</si>
  <si>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</si>
  <si>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</si>
  <si>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</si>
  <si>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</si>
  <si>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</si>
  <si>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</si>
  <si>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</si>
  <si>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</si>
  <si>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</si>
  <si>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</si>
  <si>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</si>
  <si>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</si>
  <si>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</si>
  <si>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</si>
  <si>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</si>
  <si>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</si>
  <si>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</si>
  <si>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</si>
  <si>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</si>
  <si>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</si>
  <si>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</si>
  <si>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</si>
  <si>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</si>
  <si>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</si>
  <si>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</si>
  <si>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</si>
  <si>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</si>
  <si>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</si>
  <si>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</si>
  <si>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</si>
  <si>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</si>
  <si>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</si>
  <si>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</si>
  <si>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</si>
  <si>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</si>
  <si>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</si>
  <si>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</si>
  <si>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Licença Prêmio paga em pecúnia</t>
  </si>
  <si>
    <t>Outras despesas indenizatórias consideradas em Pessoal Ativo</t>
  </si>
  <si>
    <t>01.01.09.01</t>
  </si>
  <si>
    <t>01.01.09.02</t>
  </si>
  <si>
    <t>02.04.01</t>
  </si>
  <si>
    <t>Total da despesa com Inativos e Pensionistas</t>
  </si>
  <si>
    <t>02.04.02</t>
  </si>
  <si>
    <t>(-) Transferências de recursos para cobertura de deficit financeiro ou insuficiência financeira</t>
  </si>
  <si>
    <t>NOVO</t>
  </si>
  <si>
    <t>[C_21_DTP_21.1.3]</t>
  </si>
  <si>
    <t>[C_21_DTP_21.1.4]</t>
  </si>
  <si>
    <t>[C_21_DTP_45.1]</t>
  </si>
  <si>
    <t>[C_21_DTP_45.2]</t>
  </si>
  <si>
    <t>216/2023</t>
  </si>
  <si>
    <t>(-) Despesas indenizatórias consideradas em Pessoal inativo e pensionista</t>
  </si>
  <si>
    <t xml:space="preserve">OUTRAS DESPESAS DE PESSOAL (§ 1º, art. 18, da LRF)  </t>
  </si>
  <si>
    <t>01.04</t>
  </si>
  <si>
    <t>DESPESA COM PESSOAL NÃO EXECUTADA ORÇAMENTARIAMENTE</t>
  </si>
  <si>
    <t>01.01.08.01</t>
  </si>
  <si>
    <t>01.01.08.02</t>
  </si>
  <si>
    <t>01.01.08.03</t>
  </si>
  <si>
    <t>01.02.05.01</t>
  </si>
  <si>
    <t>01.02.05.02</t>
  </si>
  <si>
    <t>01.02.05.03</t>
  </si>
  <si>
    <t>Inativos e Pensionistas com Recursos Vinculados (art. 19, VI, da LRF)</t>
  </si>
  <si>
    <t>[C_21_DTP_Valor_32.1]</t>
  </si>
  <si>
    <t>[C_DTP_Valor_39.1]</t>
  </si>
  <si>
    <t>NOVO 2023</t>
  </si>
  <si>
    <t>CAMARA MUN ICIPAL DA AGUA PRETA</t>
  </si>
  <si>
    <t>CMAGUAPRETA@HOTMAIL.COM</t>
  </si>
  <si>
    <t>ANTONIO MANOEL DA SILVA</t>
  </si>
  <si>
    <t>VEREADOR-PRESIDENTE</t>
  </si>
  <si>
    <t>ATO</t>
  </si>
  <si>
    <t>CASADO</t>
  </si>
  <si>
    <t>AV: SANTA TEREZINHA, 13 USINA SANTA TEREZA - AGUA PRETA-PE</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</si>
</sst>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rgb="FFFFFF00"/>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7"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8"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11">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5" applyNumberFormat="1" applyFont="1" applyFill="1" applyBorder="1" applyAlignment="1" applyProtection="1">
      <alignment horizontal="right" vertical="center" wrapText="1"/>
      <protection hidden="1"/>
    </xf>
    <xf numFmtId="0" fontId="32" fillId="25" borderId="0" xfId="84"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5"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6" applyFont="1" applyFill="1" applyBorder="1" applyAlignment="1" applyProtection="1">
      <alignment horizontal="center" vertical="center"/>
      <protection hidden="1"/>
    </xf>
    <xf numFmtId="0" fontId="33" fillId="0" borderId="0" xfId="86" applyFont="1" applyFill="1" applyBorder="1" applyAlignment="1" applyProtection="1">
      <alignment vertical="center"/>
      <protection hidden="1"/>
    </xf>
    <xf numFmtId="4" fontId="32" fillId="0" borderId="0" xfId="85"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5"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5" applyNumberFormat="1" applyFont="1" applyFill="1" applyBorder="1" applyAlignment="1" applyProtection="1">
      <alignment vertical="center" wrapText="1"/>
      <protection hidden="1"/>
    </xf>
    <xf numFmtId="0" fontId="32" fillId="0" borderId="0" xfId="85" applyFont="1" applyFill="1" applyBorder="1" applyAlignment="1" applyProtection="1">
      <alignment horizontal="left" vertical="top" wrapText="1"/>
      <protection hidden="1"/>
    </xf>
    <xf numFmtId="4" fontId="32" fillId="0" borderId="0" xfId="85"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6" applyFont="1" applyFill="1" applyBorder="1" applyAlignment="1" applyProtection="1">
      <alignment vertical="center"/>
      <protection hidden="1"/>
    </xf>
    <xf numFmtId="0" fontId="0" fillId="0" borderId="0" xfId="86"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5"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5"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5" applyNumberFormat="1" applyFont="1" applyFill="1" applyBorder="1" applyAlignment="1" applyProtection="1">
      <alignment vertical="center" wrapText="1"/>
      <protection hidden="1" locked="0"/>
    </xf>
    <xf numFmtId="4" fontId="31" fillId="0" borderId="0" xfId="85" applyNumberFormat="1" applyFont="1" applyFill="1" applyBorder="1" applyAlignment="1" applyProtection="1">
      <alignment horizontal="right" vertical="center" wrapText="1"/>
      <protection hidden="1"/>
    </xf>
    <xf numFmtId="4" fontId="32" fillId="0" borderId="0" xfId="85"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5"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4" applyFont="1" applyFill="1" applyBorder="1" applyAlignment="1" applyProtection="1">
      <alignment vertical="center"/>
      <protection hidden="1"/>
    </xf>
    <xf numFmtId="0" fontId="37" fillId="0" borderId="0" xfId="84" applyFont="1" applyFill="1" applyBorder="1" applyAlignment="1" applyProtection="1">
      <alignment horizontal="left" vertical="center"/>
      <protection hidden="1"/>
    </xf>
    <xf numFmtId="0" fontId="37" fillId="0" borderId="0" xfId="84" applyFont="1" applyFill="1" applyAlignment="1" applyProtection="1">
      <alignment vertical="center"/>
      <protection hidden="1"/>
    </xf>
    <xf numFmtId="0" fontId="37" fillId="0" borderId="0" xfId="84" applyFont="1" applyFill="1" applyAlignment="1" applyProtection="1">
      <alignment horizontal="center" vertical="center"/>
      <protection hidden="1"/>
    </xf>
    <xf numFmtId="0" fontId="37" fillId="0" borderId="0" xfId="84" applyFont="1" applyFill="1" applyBorder="1" applyAlignment="1" applyProtection="1">
      <alignment horizontal="center" vertical="center"/>
      <protection hidden="1"/>
    </xf>
    <xf numFmtId="0" fontId="37" fillId="0" borderId="0" xfId="84" applyFont="1" applyFill="1" applyAlignment="1" applyProtection="1">
      <alignment horizontal="left" vertical="center"/>
      <protection hidden="1"/>
    </xf>
    <xf numFmtId="4" fontId="37" fillId="0" borderId="0" xfId="84"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6"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85" applyNumberFormat="1" applyFont="1" applyFill="1" applyBorder="1" applyAlignment="1" applyProtection="1">
      <alignment horizontal="center" vertical="center"/>
      <protection hidden="1"/>
    </xf>
    <xf numFmtId="0" fontId="10" fillId="0" borderId="14" xfId="85"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85"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4" applyFont="1" applyFill="1" applyAlignment="1" applyProtection="1">
      <alignment vertical="center"/>
      <protection hidden="1"/>
    </xf>
    <xf numFmtId="4" fontId="10" fillId="0" borderId="0" xfId="84" applyNumberFormat="1" applyFont="1" applyFill="1" applyBorder="1" applyAlignment="1" applyProtection="1">
      <alignment horizontal="left" vertical="center"/>
      <protection hidden="1"/>
    </xf>
    <xf numFmtId="0" fontId="38" fillId="0" borderId="0" xfId="84" applyFont="1" applyFill="1" applyBorder="1" applyAlignment="1" applyProtection="1">
      <alignment horizontal="center" vertical="center"/>
      <protection hidden="1"/>
    </xf>
    <xf numFmtId="0" fontId="38" fillId="0" borderId="0" xfId="84" applyFont="1" applyFill="1" applyBorder="1" applyAlignment="1" applyProtection="1">
      <alignment vertical="center"/>
      <protection hidden="1"/>
    </xf>
    <xf numFmtId="4" fontId="38" fillId="0" borderId="0" xfId="84" applyNumberFormat="1" applyFont="1" applyFill="1" applyBorder="1" applyAlignment="1" applyProtection="1">
      <alignment horizontal="center" vertical="center" wrapText="1"/>
      <protection hidden="1"/>
    </xf>
    <xf numFmtId="0" fontId="38" fillId="0" borderId="0" xfId="84"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5" applyNumberFormat="1" applyFont="1" applyFill="1" applyBorder="1" applyAlignment="1" applyProtection="1">
      <alignment horizontal="center" vertical="center" wrapText="1"/>
      <protection hidden="1" locked="0"/>
    </xf>
    <xf numFmtId="1" fontId="32" fillId="0" borderId="0" xfId="85" applyNumberFormat="1" applyFont="1" applyFill="1" applyBorder="1" applyAlignment="1" applyProtection="1">
      <alignment horizontal="center" vertical="center" wrapText="1"/>
      <protection hidden="1" locked="0"/>
    </xf>
    <xf numFmtId="0" fontId="10" fillId="0" borderId="10" xfId="85" applyFont="1" applyFill="1" applyBorder="1" applyAlignment="1" applyProtection="1">
      <alignment horizontal="center" vertical="top" wrapText="1"/>
      <protection hidden="1"/>
    </xf>
    <xf numFmtId="4" fontId="10" fillId="0" borderId="10" xfId="85"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3" applyFont="1" applyProtection="1">
      <alignment/>
      <protection hidden="1"/>
    </xf>
    <xf numFmtId="0" fontId="0" fillId="0" borderId="0" xfId="83" applyFont="1" applyProtection="1">
      <alignment/>
      <protection hidden="1"/>
    </xf>
    <xf numFmtId="0" fontId="38" fillId="0" borderId="15" xfId="85" applyFont="1" applyFill="1" applyBorder="1" applyAlignment="1" applyProtection="1">
      <alignment horizontal="center" vertical="top" wrapText="1"/>
      <protection hidden="1"/>
    </xf>
    <xf numFmtId="4" fontId="38" fillId="0" borderId="15" xfId="85" applyNumberFormat="1" applyFont="1" applyFill="1" applyBorder="1" applyAlignment="1" applyProtection="1">
      <alignment horizontal="center" vertical="top" wrapText="1"/>
      <protection hidden="1"/>
    </xf>
    <xf numFmtId="49" fontId="40" fillId="0" borderId="16" xfId="85" applyNumberFormat="1" applyFont="1" applyFill="1" applyBorder="1" applyAlignment="1" applyProtection="1">
      <alignment horizontal="center" vertical="top" wrapText="1"/>
      <protection hidden="1"/>
    </xf>
    <xf numFmtId="4" fontId="40" fillId="0" borderId="16" xfId="85" applyNumberFormat="1" applyFont="1" applyFill="1" applyBorder="1" applyAlignment="1" applyProtection="1">
      <alignment horizontal="center" vertical="top" wrapText="1"/>
      <protection hidden="1"/>
    </xf>
    <xf numFmtId="0" fontId="40" fillId="0" borderId="16" xfId="85"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5" applyFont="1" applyFill="1" applyBorder="1" applyAlignment="1" applyProtection="1">
      <alignment horizontal="center" vertical="center"/>
      <protection hidden="1"/>
    </xf>
    <xf numFmtId="0" fontId="43" fillId="27" borderId="18" xfId="85" applyFont="1" applyFill="1" applyBorder="1" applyAlignment="1" applyProtection="1">
      <alignment horizontal="center" vertical="center"/>
      <protection hidden="1"/>
    </xf>
    <xf numFmtId="0" fontId="43" fillId="27" borderId="0" xfId="85" applyFont="1" applyFill="1" applyBorder="1" applyAlignment="1" applyProtection="1">
      <alignment horizontal="center" vertical="center"/>
      <protection hidden="1"/>
    </xf>
    <xf numFmtId="0" fontId="43" fillId="27" borderId="19" xfId="85" applyFont="1" applyFill="1" applyBorder="1" applyAlignment="1" applyProtection="1">
      <alignment horizontal="center" vertical="center"/>
      <protection hidden="1"/>
    </xf>
    <xf numFmtId="0" fontId="43" fillId="27" borderId="17" xfId="85" applyFont="1" applyFill="1" applyBorder="1" applyAlignment="1" applyProtection="1">
      <alignment horizontal="left" vertical="center"/>
      <protection hidden="1"/>
    </xf>
    <xf numFmtId="0" fontId="43" fillId="27" borderId="18" xfId="85" applyFont="1" applyFill="1" applyBorder="1" applyAlignment="1" applyProtection="1">
      <alignment horizontal="left" vertical="center"/>
      <protection hidden="1"/>
    </xf>
    <xf numFmtId="0" fontId="43" fillId="27" borderId="0" xfId="85" applyFont="1" applyFill="1" applyBorder="1" applyAlignment="1" applyProtection="1">
      <alignment horizontal="left" vertical="center"/>
      <protection hidden="1"/>
    </xf>
    <xf numFmtId="0" fontId="43" fillId="27" borderId="19" xfId="85" applyFont="1" applyFill="1" applyBorder="1" applyAlignment="1" applyProtection="1">
      <alignment horizontal="left" vertical="center"/>
      <protection hidden="1"/>
    </xf>
    <xf numFmtId="0" fontId="43" fillId="27" borderId="19" xfId="85" applyFont="1" applyFill="1" applyBorder="1" applyAlignment="1" applyProtection="1">
      <alignment horizontal="center" vertical="center" wrapText="1"/>
      <protection hidden="1"/>
    </xf>
    <xf numFmtId="4" fontId="6" fillId="0" borderId="0" xfId="85" applyNumberFormat="1" applyFont="1" applyFill="1" applyBorder="1" applyAlignment="1" applyProtection="1">
      <alignment horizontal="left" vertical="center" wrapText="1"/>
      <protection hidden="1" locked="0"/>
    </xf>
    <xf numFmtId="4" fontId="6" fillId="0" borderId="0" xfId="85" applyNumberFormat="1" applyFont="1" applyFill="1" applyBorder="1" applyAlignment="1" applyProtection="1">
      <alignment vertical="center" wrapText="1"/>
      <protection hidden="1" locked="0"/>
    </xf>
    <xf numFmtId="185"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left" vertical="center" wrapText="1" indent="1"/>
      <protection hidden="1" locked="0"/>
    </xf>
    <xf numFmtId="186" fontId="6" fillId="0" borderId="0" xfId="85" applyNumberFormat="1" applyFont="1" applyFill="1" applyBorder="1" applyAlignment="1" applyProtection="1">
      <alignment horizontal="center" vertical="center" wrapText="1"/>
      <protection hidden="1" locked="0"/>
    </xf>
    <xf numFmtId="0" fontId="35" fillId="0" borderId="0" xfId="80" applyFont="1" applyFill="1" applyAlignment="1" applyProtection="1">
      <alignment vertical="center"/>
      <protection hidden="1"/>
    </xf>
    <xf numFmtId="0" fontId="0" fillId="0" borderId="0" xfId="80" applyFont="1" applyFill="1" applyAlignment="1" applyProtection="1">
      <alignment vertical="center"/>
      <protection hidden="1"/>
    </xf>
    <xf numFmtId="0" fontId="4" fillId="0" borderId="0" xfId="80" applyFont="1" applyAlignment="1" applyProtection="1">
      <alignment vertical="center"/>
      <protection hidden="1"/>
    </xf>
    <xf numFmtId="0" fontId="11" fillId="0" borderId="0" xfId="80" applyFont="1" applyAlignment="1" applyProtection="1">
      <alignment vertical="center"/>
      <protection hidden="1"/>
    </xf>
    <xf numFmtId="0" fontId="0" fillId="0" borderId="0" xfId="80" applyFont="1" applyAlignment="1" applyProtection="1">
      <alignment vertical="center"/>
      <protection hidden="1"/>
    </xf>
    <xf numFmtId="0" fontId="59" fillId="0" borderId="0" xfId="80" applyFont="1" applyFill="1" applyAlignment="1" applyProtection="1">
      <alignment horizontal="left" vertical="center"/>
      <protection hidden="1"/>
    </xf>
    <xf numFmtId="0" fontId="59" fillId="0" borderId="0" xfId="80" applyFont="1" applyFill="1" applyAlignment="1" applyProtection="1">
      <alignment vertical="center"/>
      <protection hidden="1"/>
    </xf>
    <xf numFmtId="0" fontId="11" fillId="0" borderId="0" xfId="80" applyFont="1" applyFill="1" applyAlignment="1" applyProtection="1">
      <alignment horizontal="center" vertical="center"/>
      <protection hidden="1"/>
    </xf>
    <xf numFmtId="0" fontId="11" fillId="0" borderId="0" xfId="80" applyFont="1" applyFill="1" applyAlignment="1" applyProtection="1">
      <alignment vertical="center"/>
      <protection hidden="1"/>
    </xf>
    <xf numFmtId="0" fontId="11" fillId="0" borderId="0" xfId="80" applyFont="1" applyProtection="1">
      <alignment/>
      <protection hidden="1"/>
    </xf>
    <xf numFmtId="0" fontId="0" fillId="0" borderId="0" xfId="80" applyFont="1" applyProtection="1">
      <alignment/>
      <protection hidden="1"/>
    </xf>
    <xf numFmtId="0" fontId="3" fillId="0" borderId="0" xfId="80" applyFont="1" applyProtection="1">
      <alignment/>
      <protection hidden="1"/>
    </xf>
    <xf numFmtId="0" fontId="0" fillId="0" borderId="0" xfId="80" applyFont="1" applyAlignment="1" applyProtection="1">
      <alignment horizontal="right"/>
      <protection hidden="1"/>
    </xf>
    <xf numFmtId="4" fontId="11" fillId="0" borderId="0" xfId="80" applyNumberFormat="1" applyFont="1" applyAlignment="1" applyProtection="1">
      <alignment horizontal="left"/>
      <protection hidden="1"/>
    </xf>
    <xf numFmtId="4" fontId="10" fillId="0" borderId="0" xfId="80" applyNumberFormat="1" applyFont="1" applyAlignment="1" applyProtection="1">
      <alignment horizontal="left"/>
      <protection hidden="1"/>
    </xf>
    <xf numFmtId="4" fontId="37" fillId="0" borderId="0" xfId="84" applyNumberFormat="1" applyFont="1" applyFill="1" applyBorder="1" applyAlignment="1" applyProtection="1">
      <alignment horizontal="left" vertical="center" wrapText="1"/>
      <protection hidden="1"/>
    </xf>
    <xf numFmtId="4" fontId="31" fillId="0" borderId="0" xfId="85"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4" applyNumberFormat="1" applyFont="1" applyFill="1" applyBorder="1" applyAlignment="1" applyProtection="1">
      <alignment horizontal="left" vertical="center"/>
      <protection hidden="1"/>
    </xf>
    <xf numFmtId="49" fontId="37" fillId="0" borderId="0" xfId="84" applyNumberFormat="1" applyFont="1" applyFill="1" applyBorder="1" applyAlignment="1" applyProtection="1">
      <alignment horizontal="left" vertical="center"/>
      <protection hidden="1"/>
    </xf>
    <xf numFmtId="218" fontId="37" fillId="0" borderId="0" xfId="84" applyNumberFormat="1" applyFont="1" applyFill="1" applyBorder="1" applyAlignment="1" applyProtection="1">
      <alignment horizontal="center" vertical="center"/>
      <protection hidden="1"/>
    </xf>
    <xf numFmtId="179" fontId="37" fillId="0" borderId="0" xfId="84"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3" applyFont="1" applyAlignment="1" applyProtection="1">
      <alignment/>
      <protection hidden="1"/>
    </xf>
    <xf numFmtId="4" fontId="11" fillId="0" borderId="0" xfId="80" applyNumberFormat="1" applyFont="1" applyAlignment="1" applyProtection="1">
      <alignment horizontal="right" vertical="center"/>
      <protection hidden="1"/>
    </xf>
    <xf numFmtId="0" fontId="60" fillId="0" borderId="0" xfId="80" applyFont="1" applyFill="1" applyAlignment="1" applyProtection="1">
      <alignment horizontal="center" vertical="center"/>
      <protection hidden="1"/>
    </xf>
    <xf numFmtId="4" fontId="10" fillId="0" borderId="10" xfId="85" applyNumberFormat="1" applyFont="1" applyFill="1" applyBorder="1" applyAlignment="1" applyProtection="1">
      <alignment horizontal="center" vertical="center" wrapText="1"/>
      <protection hidden="1"/>
    </xf>
    <xf numFmtId="0" fontId="11" fillId="0" borderId="0" xfId="80" applyFont="1" applyFill="1" applyProtection="1">
      <alignment/>
      <protection hidden="1"/>
    </xf>
    <xf numFmtId="0" fontId="36" fillId="0" borderId="0" xfId="80" applyFont="1" applyFill="1" applyProtection="1">
      <alignment/>
      <protection hidden="1"/>
    </xf>
    <xf numFmtId="0" fontId="11" fillId="0" borderId="0" xfId="80" applyFont="1" applyFill="1" applyAlignment="1" applyProtection="1">
      <alignment/>
      <protection hidden="1"/>
    </xf>
    <xf numFmtId="4" fontId="32" fillId="0" borderId="0" xfId="85" applyNumberFormat="1" applyFont="1" applyFill="1" applyBorder="1" applyAlignment="1" applyProtection="1">
      <alignment vertical="center" wrapText="1"/>
      <protection locked="0"/>
    </xf>
    <xf numFmtId="0" fontId="0" fillId="0" borderId="0" xfId="80" applyProtection="1">
      <alignment/>
      <protection hidden="1"/>
    </xf>
    <xf numFmtId="0" fontId="10" fillId="0" borderId="0" xfId="8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4" applyFont="1" applyFill="1" applyAlignment="1" applyProtection="1">
      <alignment horizontal="left" vertical="center"/>
      <protection hidden="1"/>
    </xf>
    <xf numFmtId="4" fontId="32" fillId="0" borderId="0" xfId="85"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5" fillId="0" borderId="0" xfId="84" applyFont="1" applyFill="1" applyBorder="1" applyAlignment="1" applyProtection="1">
      <alignment horizontal="left" vertical="center"/>
      <protection hidden="1"/>
    </xf>
    <xf numFmtId="0" fontId="11" fillId="0" borderId="0" xfId="0" applyFont="1" applyAlignment="1">
      <alignment vertical="top" wrapText="1"/>
    </xf>
    <xf numFmtId="0" fontId="10" fillId="0" borderId="0" xfId="0" applyFont="1" applyFill="1" applyAlignment="1" applyProtection="1">
      <alignment horizontal="left"/>
      <protection hidden="1"/>
    </xf>
    <xf numFmtId="0" fontId="10" fillId="0" borderId="0" xfId="0" applyFont="1" applyAlignment="1">
      <alignment vertical="top" wrapText="1"/>
    </xf>
    <xf numFmtId="0" fontId="37" fillId="28" borderId="0" xfId="84" applyFont="1" applyFill="1" applyAlignment="1" applyProtection="1">
      <alignment vertical="center"/>
      <protection hidden="1"/>
    </xf>
    <xf numFmtId="0" fontId="37" fillId="28" borderId="0" xfId="84" applyFont="1" applyFill="1" applyAlignment="1" applyProtection="1">
      <alignment horizontal="left" vertical="center"/>
      <protection hidden="1"/>
    </xf>
    <xf numFmtId="0" fontId="37" fillId="28" borderId="0" xfId="84" applyFont="1" applyFill="1" applyBorder="1" applyAlignment="1" applyProtection="1">
      <alignment horizontal="center" vertical="center"/>
      <protection hidden="1"/>
    </xf>
    <xf numFmtId="0" fontId="37" fillId="28" borderId="0" xfId="84" applyFont="1" applyFill="1" applyBorder="1" applyAlignment="1" applyProtection="1">
      <alignment horizontal="left" vertical="center"/>
      <protection hidden="1"/>
    </xf>
    <xf numFmtId="0" fontId="37" fillId="28" borderId="0" xfId="84" applyFont="1" applyFill="1" applyBorder="1" applyAlignment="1" applyProtection="1">
      <alignment vertical="center"/>
      <protection hidden="1"/>
    </xf>
    <xf numFmtId="4" fontId="37" fillId="28" borderId="0" xfId="84" applyNumberFormat="1" applyFont="1" applyFill="1" applyBorder="1" applyAlignment="1" applyProtection="1">
      <alignment horizontal="left" vertical="center" wrapText="1"/>
      <protection hidden="1"/>
    </xf>
    <xf numFmtId="0" fontId="11" fillId="0" borderId="0" xfId="0" applyFont="1" applyFill="1" applyAlignment="1" applyProtection="1">
      <alignment horizontal="left"/>
      <protection hidden="1"/>
    </xf>
    <xf numFmtId="0" fontId="11" fillId="0" borderId="0" xfId="0" applyFont="1" applyAlignment="1">
      <alignment/>
    </xf>
    <xf numFmtId="0" fontId="60" fillId="29" borderId="20" xfId="0" applyFont="1" applyFill="1" applyBorder="1" applyAlignment="1" applyProtection="1">
      <alignment horizontal="left" vertical="center" indent="27"/>
      <protection hidden="1"/>
    </xf>
    <xf numFmtId="0" fontId="60" fillId="29"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30" borderId="24" xfId="0" applyFont="1" applyFill="1" applyBorder="1" applyAlignment="1" applyProtection="1">
      <alignment horizontal="center" vertical="center"/>
      <protection hidden="1"/>
    </xf>
    <xf numFmtId="0" fontId="70" fillId="30" borderId="25" xfId="0" applyFont="1" applyFill="1" applyBorder="1" applyAlignment="1" applyProtection="1">
      <alignment horizontal="center" vertical="center"/>
      <protection hidden="1"/>
    </xf>
    <xf numFmtId="0" fontId="70" fillId="30"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30"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30" borderId="0" xfId="0" applyFont="1" applyFill="1" applyAlignment="1" applyProtection="1">
      <alignment horizontal="center" vertical="center"/>
      <protection hidden="1"/>
    </xf>
    <xf numFmtId="0" fontId="63" fillId="0" borderId="0" xfId="0" applyFont="1" applyAlignment="1" applyProtection="1">
      <alignment horizontal="center" vertical="center"/>
      <protection hidden="1"/>
    </xf>
    <xf numFmtId="0" fontId="71" fillId="30" borderId="0" xfId="0" applyFont="1" applyFill="1" applyAlignment="1" applyProtection="1">
      <alignment horizontal="center" vertical="center"/>
      <protection hidden="1"/>
    </xf>
    <xf numFmtId="0" fontId="43" fillId="27" borderId="29" xfId="85" applyFont="1" applyFill="1" applyBorder="1" applyAlignment="1" applyProtection="1">
      <alignment horizontal="center" vertical="center" wrapText="1"/>
      <protection hidden="1"/>
    </xf>
    <xf numFmtId="0" fontId="43" fillId="27" borderId="30" xfId="85" applyFont="1" applyFill="1" applyBorder="1" applyAlignment="1" applyProtection="1">
      <alignment horizontal="center" vertical="center" wrapText="1"/>
      <protection hidden="1"/>
    </xf>
    <xf numFmtId="0" fontId="69" fillId="0" borderId="0" xfId="80" applyFont="1" applyFill="1" applyBorder="1" applyAlignment="1" applyProtection="1">
      <alignment horizontal="center" vertical="center"/>
      <protection hidden="1"/>
    </xf>
    <xf numFmtId="0" fontId="68" fillId="0" borderId="28" xfId="80" applyFont="1" applyFill="1" applyBorder="1" applyAlignment="1" applyProtection="1">
      <alignment horizontal="center" vertical="center"/>
      <protection hidden="1"/>
    </xf>
    <xf numFmtId="0" fontId="10" fillId="30" borderId="0" xfId="80" applyFont="1" applyFill="1" applyAlignment="1" applyProtection="1">
      <alignment horizontal="center" vertical="center" wrapText="1"/>
      <protection hidden="1"/>
    </xf>
    <xf numFmtId="0" fontId="3" fillId="30" borderId="0" xfId="80" applyFont="1" applyFill="1" applyAlignment="1" applyProtection="1">
      <alignment horizontal="center" vertical="center" wrapText="1"/>
      <protection hidden="1"/>
    </xf>
    <xf numFmtId="0" fontId="65" fillId="0" borderId="0" xfId="80" applyFont="1" applyBorder="1" applyAlignment="1" applyProtection="1">
      <alignment horizontal="center" vertical="center"/>
      <protection hidden="1"/>
    </xf>
    <xf numFmtId="0" fontId="3" fillId="0" borderId="0" xfId="80" applyFont="1" applyAlignment="1" applyProtection="1">
      <alignment horizontal="center" vertical="center"/>
      <protection hidden="1"/>
    </xf>
    <xf numFmtId="0" fontId="3" fillId="0" borderId="0" xfId="80" applyFont="1" applyAlignment="1" applyProtection="1">
      <alignment horizontal="center" vertical="center" wrapText="1"/>
      <protection hidden="1"/>
    </xf>
    <xf numFmtId="0" fontId="68" fillId="0" borderId="27" xfId="80" applyFont="1" applyFill="1" applyBorder="1" applyAlignment="1" applyProtection="1">
      <alignment horizontal="center" vertical="center"/>
      <protection hidden="1"/>
    </xf>
    <xf numFmtId="0" fontId="10" fillId="30" borderId="0" xfId="80" applyFont="1" applyFill="1" applyAlignment="1" applyProtection="1">
      <alignment horizontal="center" vertical="center"/>
      <protection hidden="1"/>
    </xf>
    <xf numFmtId="0" fontId="63" fillId="0" borderId="0" xfId="80" applyFont="1" applyAlignment="1" applyProtection="1">
      <alignment horizontal="center" vertical="center"/>
      <protection hidden="1"/>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2" xfId="75"/>
    <cellStyle name="Currency" xfId="76"/>
    <cellStyle name="Currency [0]" xfId="77"/>
    <cellStyle name="Neutra 2" xfId="78"/>
    <cellStyle name="Neutro" xfId="79"/>
    <cellStyle name="Normal 2" xfId="80"/>
    <cellStyle name="Normal 2 2" xfId="81"/>
    <cellStyle name="Normal 3" xfId="82"/>
    <cellStyle name="Normal_Pasta1" xfId="83"/>
    <cellStyle name="Normal_PC PM MODELO 2009" xfId="84"/>
    <cellStyle name="Normal_Plan2" xfId="85"/>
    <cellStyle name="Normal_STN" xfId="86"/>
    <cellStyle name="Nota" xfId="87"/>
    <cellStyle name="Nota 2" xfId="88"/>
    <cellStyle name="Percent" xfId="89"/>
    <cellStyle name="Ruim"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58">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font>
      <fill>
        <patternFill patternType="none">
          <fgColor indexed="64"/>
          <bgColor indexed="65"/>
        </patternFill>
      </fill>
    </dxf>
    <dxf>
      <font>
        <b val="0"/>
        <color indexed="10"/>
      </font>
      <fill>
        <patternFill patternType="none">
          <fgColor indexed="64"/>
          <bgColor indexed="65"/>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rgb="FFFF0000"/>
      </font>
      <border/>
    </dxf>
    <dxf>
      <font>
        <b val="0"/>
        <color rgb="FF000000"/>
      </font>
      <fill>
        <patternFill patternType="solid">
          <fgColor rgb="FFFFFF00"/>
          <bgColor rgb="FFFFCC00"/>
        </patternFill>
      </fill>
      <border>
        <left style="thin">
          <color rgb="FFFFFFFF"/>
        </left>
        <right style="thin">
          <color rgb="FFFFFFFF"/>
        </right>
        <top style="thin"/>
        <bottom style="thin">
          <color rgb="FFFFFFFF"/>
        </bottom>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ont>
        <b val="0"/>
        <color rgb="FFFF0000"/>
      </font>
      <fill>
        <patternFill patternType="none">
          <fgColor indexed="64"/>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r&#186;%20Amaro\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Dr&#186;%20Amaro\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Dr&#186;%20Amaro\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6</v>
      </c>
      <c r="G3" s="93" t="str">
        <f>UPPER(INDEX(C4:C188,MATCH(F3,B4:B188,0),0))</f>
        <v>ÁGUA PRETA</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2"/>
  <sheetViews>
    <sheetView showGridLines="0" zoomScalePageLayoutView="0" workbookViewId="0" topLeftCell="A1">
      <pane ySplit="8" topLeftCell="A9" activePane="bottomLeft" state="frozen"/>
      <selection pane="topLeft" activeCell="B8" sqref="B8:G8"/>
      <selection pane="bottomLeft" activeCell="D20" sqref="D20"/>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7" t="str">
        <f>"APLICATIVO DE INFORMAÇÕES MUNICIPAIS ESTRUTURADAS "&amp;BDValores!E3&amp;" - PRESTAÇÃO DE CONTAS DA CÂMARA MUNICIPAL"</f>
        <v>APLICATIVO DE INFORMAÇÕES MUNICIPAIS ESTRUTURADAS 2023 - PRESTAÇÃO DE CONTAS DA CÂMARA MUNICIPAL</v>
      </c>
      <c r="C2" s="187"/>
      <c r="D2" s="187"/>
      <c r="E2" s="6"/>
      <c r="F2" s="6"/>
    </row>
    <row r="3" spans="2:6" s="7" customFormat="1" ht="18.75">
      <c r="B3" s="193" t="str">
        <f>IF(SUM!$G$3="","","CÂMARA MUNICIPAL - "&amp;UPPER(SUM!G3))</f>
        <v>CÂMARA MUNICIPAL - ÁGUA PRETA</v>
      </c>
      <c r="C3" s="193"/>
      <c r="D3" s="193"/>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98" t="str">
        <f>UPPER(MENU!B17)</f>
        <v>07 DEMONSTRATIVO DA DESPESA TOTAL COM PESSOAL</v>
      </c>
      <c r="C6" s="198"/>
      <c r="D6" s="198"/>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652</v>
      </c>
      <c r="D10" s="30">
        <f>SUM(D11,D26,D36)</f>
        <v>3052877.14</v>
      </c>
    </row>
    <row r="11" spans="2:6" ht="15.75">
      <c r="B11" s="28" t="s">
        <v>537</v>
      </c>
      <c r="C11" s="29" t="s">
        <v>545</v>
      </c>
      <c r="D11" s="30">
        <f>SUM(D12:D19)-D23</f>
        <v>3052877.14</v>
      </c>
      <c r="E11" s="148"/>
      <c r="F11" s="98"/>
    </row>
    <row r="12" spans="2:6" ht="15.75">
      <c r="B12" s="171" t="s">
        <v>653</v>
      </c>
      <c r="C12" s="48" t="s">
        <v>28</v>
      </c>
      <c r="D12" s="50">
        <v>0</v>
      </c>
      <c r="F12" s="98"/>
    </row>
    <row r="13" spans="2:6" ht="15.75">
      <c r="B13" s="171" t="s">
        <v>654</v>
      </c>
      <c r="C13" s="48" t="s">
        <v>546</v>
      </c>
      <c r="D13" s="50">
        <v>2589621.19</v>
      </c>
      <c r="F13" s="98"/>
    </row>
    <row r="14" spans="2:6" ht="15.75">
      <c r="B14" s="171" t="s">
        <v>655</v>
      </c>
      <c r="C14" s="48" t="s">
        <v>547</v>
      </c>
      <c r="D14" s="50">
        <v>463255.95</v>
      </c>
      <c r="F14" s="98"/>
    </row>
    <row r="15" spans="2:6" ht="15.75">
      <c r="B15" s="171" t="s">
        <v>656</v>
      </c>
      <c r="C15" s="48" t="s">
        <v>548</v>
      </c>
      <c r="D15" s="50">
        <v>0</v>
      </c>
      <c r="F15" s="98"/>
    </row>
    <row r="16" spans="2:6" ht="15.75">
      <c r="B16" s="171" t="s">
        <v>657</v>
      </c>
      <c r="C16" s="48" t="s">
        <v>31</v>
      </c>
      <c r="D16" s="50">
        <v>0</v>
      </c>
      <c r="F16" s="98"/>
    </row>
    <row r="17" spans="2:6" ht="15.75">
      <c r="B17" s="171" t="s">
        <v>658</v>
      </c>
      <c r="C17" s="48" t="s">
        <v>30</v>
      </c>
      <c r="D17" s="50"/>
      <c r="F17" s="98"/>
    </row>
    <row r="18" spans="2:6" ht="15.75">
      <c r="B18" s="171" t="s">
        <v>659</v>
      </c>
      <c r="C18" s="48" t="s">
        <v>549</v>
      </c>
      <c r="D18" s="50">
        <v>0</v>
      </c>
      <c r="F18" s="98"/>
    </row>
    <row r="19" spans="2:10" ht="15.75">
      <c r="B19" s="171" t="s">
        <v>660</v>
      </c>
      <c r="C19" s="48" t="s">
        <v>555</v>
      </c>
      <c r="D19" s="32">
        <f>SUM(D20:D22)</f>
        <v>0</v>
      </c>
      <c r="F19" s="98"/>
      <c r="J19" s="10"/>
    </row>
    <row r="20" spans="2:10" ht="15.75">
      <c r="B20" s="171" t="s">
        <v>5001</v>
      </c>
      <c r="C20" s="114"/>
      <c r="D20" s="50"/>
      <c r="F20" s="98"/>
      <c r="J20" s="10"/>
    </row>
    <row r="21" spans="2:10" ht="15.75">
      <c r="B21" s="171" t="s">
        <v>5002</v>
      </c>
      <c r="C21" s="114"/>
      <c r="D21" s="50"/>
      <c r="F21" s="98"/>
      <c r="J21" s="10"/>
    </row>
    <row r="22" spans="2:10" ht="15.75">
      <c r="B22" s="171" t="s">
        <v>5003</v>
      </c>
      <c r="C22" s="114"/>
      <c r="D22" s="50"/>
      <c r="F22" s="98"/>
      <c r="J22" s="10"/>
    </row>
    <row r="23" spans="2:6" ht="15.75">
      <c r="B23" s="171" t="s">
        <v>661</v>
      </c>
      <c r="C23" s="48" t="s">
        <v>4982</v>
      </c>
      <c r="D23" s="32">
        <f>SUM(D24:D25)</f>
        <v>0</v>
      </c>
      <c r="F23" s="98"/>
    </row>
    <row r="24" spans="2:6" ht="15.75">
      <c r="B24" s="171" t="s">
        <v>4985</v>
      </c>
      <c r="C24" s="169" t="s">
        <v>4983</v>
      </c>
      <c r="D24" s="50"/>
      <c r="F24" s="98"/>
    </row>
    <row r="25" spans="2:6" ht="15.75">
      <c r="B25" s="171" t="s">
        <v>4986</v>
      </c>
      <c r="C25" s="169" t="s">
        <v>4984</v>
      </c>
      <c r="D25" s="50"/>
      <c r="F25" s="98"/>
    </row>
    <row r="26" spans="2:6" ht="15.75">
      <c r="B26" s="28" t="s">
        <v>538</v>
      </c>
      <c r="C26" s="29" t="s">
        <v>550</v>
      </c>
      <c r="D26" s="30">
        <f>SUM(D27:D31)</f>
        <v>0</v>
      </c>
      <c r="F26" s="98"/>
    </row>
    <row r="27" spans="2:6" ht="15.75">
      <c r="B27" s="171" t="s">
        <v>662</v>
      </c>
      <c r="C27" s="48" t="s">
        <v>551</v>
      </c>
      <c r="D27" s="50"/>
      <c r="F27" s="98"/>
    </row>
    <row r="28" spans="2:6" ht="15.75">
      <c r="B28" s="171" t="s">
        <v>663</v>
      </c>
      <c r="C28" s="48" t="s">
        <v>2</v>
      </c>
      <c r="D28" s="50"/>
      <c r="F28" s="98"/>
    </row>
    <row r="29" spans="2:6" ht="15.75">
      <c r="B29" s="171" t="s">
        <v>664</v>
      </c>
      <c r="C29" s="48" t="s">
        <v>30</v>
      </c>
      <c r="D29" s="50"/>
      <c r="F29" s="98"/>
    </row>
    <row r="30" spans="2:6" ht="15.75">
      <c r="B30" s="171" t="s">
        <v>665</v>
      </c>
      <c r="C30" s="48" t="s">
        <v>549</v>
      </c>
      <c r="D30" s="50"/>
      <c r="F30" s="98"/>
    </row>
    <row r="31" spans="2:6" ht="15.75">
      <c r="B31" s="171" t="s">
        <v>666</v>
      </c>
      <c r="C31" s="48" t="s">
        <v>555</v>
      </c>
      <c r="D31" s="32">
        <f>SUM(D32:D34)</f>
        <v>0</v>
      </c>
      <c r="F31" s="98"/>
    </row>
    <row r="32" spans="2:10" ht="15.75">
      <c r="B32" s="171" t="s">
        <v>5004</v>
      </c>
      <c r="C32" s="114"/>
      <c r="D32" s="50"/>
      <c r="F32" s="98"/>
      <c r="J32" s="10"/>
    </row>
    <row r="33" spans="2:10" ht="15.75">
      <c r="B33" s="171" t="s">
        <v>5005</v>
      </c>
      <c r="C33" s="114"/>
      <c r="D33" s="50"/>
      <c r="F33" s="98"/>
      <c r="J33" s="10"/>
    </row>
    <row r="34" spans="2:10" ht="15.75">
      <c r="B34" s="171" t="s">
        <v>5006</v>
      </c>
      <c r="C34" s="114"/>
      <c r="D34" s="50"/>
      <c r="F34" s="98"/>
      <c r="J34" s="10"/>
    </row>
    <row r="35" spans="2:6" ht="15.75">
      <c r="B35" s="171" t="s">
        <v>667</v>
      </c>
      <c r="C35" s="48" t="s">
        <v>4997</v>
      </c>
      <c r="D35" s="50"/>
      <c r="F35" s="98"/>
    </row>
    <row r="36" spans="2:6" ht="15.75">
      <c r="B36" s="28" t="s">
        <v>539</v>
      </c>
      <c r="C36" s="172" t="s">
        <v>4998</v>
      </c>
      <c r="D36" s="147"/>
      <c r="F36" s="98"/>
    </row>
    <row r="37" spans="2:6" ht="15.75">
      <c r="B37" s="173" t="s">
        <v>4999</v>
      </c>
      <c r="C37" s="172" t="s">
        <v>5000</v>
      </c>
      <c r="D37" s="147"/>
      <c r="F37" s="98"/>
    </row>
    <row r="38" spans="2:6" ht="15.75">
      <c r="B38" s="28" t="s">
        <v>245</v>
      </c>
      <c r="C38" s="29" t="s">
        <v>651</v>
      </c>
      <c r="D38" s="30">
        <f>SUM(D39:D42,D45)</f>
        <v>0</v>
      </c>
      <c r="F38" s="98"/>
    </row>
    <row r="39" spans="2:6" ht="15.75">
      <c r="B39" s="31" t="s">
        <v>540</v>
      </c>
      <c r="C39" s="48" t="s">
        <v>552</v>
      </c>
      <c r="D39" s="50"/>
      <c r="F39" s="98"/>
    </row>
    <row r="40" spans="2:6" ht="15.75">
      <c r="B40" s="31" t="s">
        <v>541</v>
      </c>
      <c r="C40" s="48" t="s">
        <v>553</v>
      </c>
      <c r="D40" s="50"/>
      <c r="F40" s="98"/>
    </row>
    <row r="41" spans="2:6" ht="15.75">
      <c r="B41" s="31" t="s">
        <v>542</v>
      </c>
      <c r="C41" s="48" t="s">
        <v>249</v>
      </c>
      <c r="D41" s="50"/>
      <c r="F41" s="98"/>
    </row>
    <row r="42" spans="2:6" ht="15.75">
      <c r="B42" s="31" t="s">
        <v>543</v>
      </c>
      <c r="C42" s="48" t="s">
        <v>5007</v>
      </c>
      <c r="D42" s="32">
        <f>D43-D44</f>
        <v>0</v>
      </c>
      <c r="F42" s="98"/>
    </row>
    <row r="43" spans="2:6" ht="15.75">
      <c r="B43" s="31" t="s">
        <v>4987</v>
      </c>
      <c r="C43" s="168" t="s">
        <v>4988</v>
      </c>
      <c r="D43" s="50"/>
      <c r="F43" s="98"/>
    </row>
    <row r="44" spans="2:6" ht="15.75">
      <c r="B44" s="31" t="s">
        <v>4989</v>
      </c>
      <c r="C44" s="168" t="s">
        <v>4990</v>
      </c>
      <c r="D44" s="50"/>
      <c r="F44" s="98"/>
    </row>
    <row r="45" spans="2:6" ht="15.75">
      <c r="B45" s="31" t="s">
        <v>544</v>
      </c>
      <c r="C45" s="48" t="s">
        <v>555</v>
      </c>
      <c r="D45" s="32">
        <f>SUM(D46:D47)</f>
        <v>0</v>
      </c>
      <c r="F45" s="98"/>
    </row>
    <row r="46" spans="2:10" ht="15.75">
      <c r="B46" s="31" t="s">
        <v>668</v>
      </c>
      <c r="C46" s="114"/>
      <c r="D46" s="50"/>
      <c r="F46" s="98"/>
      <c r="J46" s="10"/>
    </row>
    <row r="47" spans="2:10" ht="15.75">
      <c r="B47" s="31" t="s">
        <v>669</v>
      </c>
      <c r="C47" s="114"/>
      <c r="D47" s="50"/>
      <c r="F47" s="98"/>
      <c r="J47" s="10"/>
    </row>
    <row r="48" spans="2:4" ht="15.75">
      <c r="B48" s="28" t="s">
        <v>257</v>
      </c>
      <c r="C48" s="29" t="s">
        <v>670</v>
      </c>
      <c r="D48" s="30">
        <f>D10-D38</f>
        <v>3052877.14</v>
      </c>
    </row>
    <row r="49" spans="2:4" ht="15.75">
      <c r="B49" s="33"/>
      <c r="C49" s="27"/>
      <c r="D49" s="34"/>
    </row>
    <row r="50" ht="15.75">
      <c r="C50" s="27"/>
    </row>
    <row r="51" ht="15.75">
      <c r="C51" s="27"/>
    </row>
    <row r="52" ht="15.75">
      <c r="C52" s="27"/>
    </row>
    <row r="53" ht="15.75">
      <c r="C53" s="27"/>
    </row>
    <row r="54" ht="15.75">
      <c r="C54" s="27"/>
    </row>
    <row r="55" ht="15.75">
      <c r="C55" s="27"/>
    </row>
    <row r="56" ht="15.75">
      <c r="C56" s="27"/>
    </row>
    <row r="57" ht="15.75">
      <c r="C57" s="27"/>
    </row>
    <row r="58" ht="15.75">
      <c r="C58" s="27"/>
    </row>
    <row r="59" spans="1:10" s="35" customFormat="1" ht="15.75">
      <c r="A59" s="22"/>
      <c r="B59" s="27"/>
      <c r="C59" s="27"/>
      <c r="E59" s="26"/>
      <c r="F59" s="26"/>
      <c r="G59" s="27"/>
      <c r="H59" s="27"/>
      <c r="I59" s="27"/>
      <c r="J59" s="27"/>
    </row>
    <row r="60" spans="1:10" s="35" customFormat="1" ht="15.75">
      <c r="A60" s="22"/>
      <c r="B60" s="27"/>
      <c r="C60" s="27"/>
      <c r="E60" s="26"/>
      <c r="F60" s="26"/>
      <c r="G60" s="27"/>
      <c r="H60" s="27"/>
      <c r="I60" s="27"/>
      <c r="J60" s="27"/>
    </row>
    <row r="61" spans="1:10" s="35" customFormat="1" ht="15.75">
      <c r="A61" s="22"/>
      <c r="B61" s="27"/>
      <c r="C61" s="27"/>
      <c r="E61" s="26"/>
      <c r="F61" s="26"/>
      <c r="G61" s="27"/>
      <c r="H61" s="27"/>
      <c r="I61" s="27"/>
      <c r="J61" s="27"/>
    </row>
    <row r="62" spans="1:10" s="35" customFormat="1" ht="15.75">
      <c r="A62" s="22"/>
      <c r="B62" s="27"/>
      <c r="C62" s="27"/>
      <c r="E62" s="26"/>
      <c r="F62" s="26"/>
      <c r="G62" s="27"/>
      <c r="H62" s="27"/>
      <c r="I62" s="27"/>
      <c r="J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82" spans="1:10" s="26" customFormat="1" ht="15.75">
      <c r="A82" s="22"/>
      <c r="B82" s="27"/>
      <c r="C82" s="36"/>
      <c r="D82" s="25"/>
      <c r="G82" s="27"/>
      <c r="H82" s="27"/>
      <c r="I82" s="27"/>
      <c r="J82" s="27"/>
    </row>
  </sheetData>
  <sheetProtection password="C61A" sheet="1" objects="1" scenarios="1" selectLockedCells="1"/>
  <mergeCells count="3">
    <mergeCell ref="B6:D6"/>
    <mergeCell ref="B2:D2"/>
    <mergeCell ref="B3:D3"/>
  </mergeCells>
  <conditionalFormatting sqref="D9:D10 D26">
    <cfRule type="expression" priority="19" dxfId="50" stopIfTrue="1">
      <formula>$F9&lt;&gt;$I9</formula>
    </cfRule>
  </conditionalFormatting>
  <conditionalFormatting sqref="J19:J22">
    <cfRule type="expression" priority="18" dxfId="50" stopIfTrue="1">
      <formula>AND(#REF!&lt;&gt;"x",J19&lt;&gt;T19)</formula>
    </cfRule>
  </conditionalFormatting>
  <conditionalFormatting sqref="C46:C47 C38:D38 C20:D25 D10:D25 C32:C35 C38:C44 D27:D47">
    <cfRule type="cellIs" priority="15" dxfId="54" operator="equal" stopIfTrue="1">
      <formula>""</formula>
    </cfRule>
  </conditionalFormatting>
  <conditionalFormatting sqref="B38:B47 B10:B11 B26:B36">
    <cfRule type="expression" priority="13" dxfId="55" stopIfTrue="1">
      <formula>OR(#REF!&gt;0,#REF!&lt;0)</formula>
    </cfRule>
  </conditionalFormatting>
  <conditionalFormatting sqref="J34:J35">
    <cfRule type="expression" priority="23" dxfId="50" stopIfTrue="1">
      <formula>AND(#REF!&lt;&gt;"x",J34&lt;&gt;T31)</formula>
    </cfRule>
  </conditionalFormatting>
  <conditionalFormatting sqref="D36:D38">
    <cfRule type="expression" priority="11" dxfId="50" stopIfTrue="1">
      <formula>$F36&lt;&gt;$I36</formula>
    </cfRule>
  </conditionalFormatting>
  <conditionalFormatting sqref="J46:J47">
    <cfRule type="expression" priority="10" dxfId="50" stopIfTrue="1">
      <formula>AND(#REF!&lt;&gt;"x",J46&lt;&gt;T45)</formula>
    </cfRule>
  </conditionalFormatting>
  <conditionalFormatting sqref="C48:D48">
    <cfRule type="cellIs" priority="7" dxfId="54" operator="equal" stopIfTrue="1">
      <formula>""</formula>
    </cfRule>
  </conditionalFormatting>
  <conditionalFormatting sqref="B48">
    <cfRule type="expression" priority="6" dxfId="55" stopIfTrue="1">
      <formula>OR(#REF!&gt;0,#REF!&lt;0)</formula>
    </cfRule>
  </conditionalFormatting>
  <conditionalFormatting sqref="D48">
    <cfRule type="expression" priority="5" dxfId="50" stopIfTrue="1">
      <formula>$F48&lt;&gt;$I48</formula>
    </cfRule>
  </conditionalFormatting>
  <conditionalFormatting sqref="J32:J33">
    <cfRule type="expression" priority="24" dxfId="50" stopIfTrue="1">
      <formula>AND(#REF!&lt;&gt;"x",J32&lt;&gt;T29)</formula>
    </cfRule>
  </conditionalFormatting>
  <conditionalFormatting sqref="C35">
    <cfRule type="cellIs" priority="4" dxfId="51" operator="equal" stopIfTrue="1">
      <formula>""</formula>
    </cfRule>
  </conditionalFormatting>
  <conditionalFormatting sqref="B26">
    <cfRule type="expression" priority="3" dxfId="56" stopIfTrue="1">
      <formula>OR(#REF!&gt;0,#REF!&lt;0)</formula>
    </cfRule>
  </conditionalFormatting>
  <conditionalFormatting sqref="B38:B47">
    <cfRule type="expression" priority="2" dxfId="56" stopIfTrue="1">
      <formula>OR(#REF!&gt;0,#REF!&lt;0)</formula>
    </cfRule>
  </conditionalFormatting>
  <conditionalFormatting sqref="C42">
    <cfRule type="cellIs" priority="1" dxfId="51" operator="equal" stopIfTrue="1">
      <formula>""</formula>
    </cfRule>
  </conditionalFormatting>
  <dataValidations count="3">
    <dataValidation type="decimal" operator="lessThan" allowBlank="1" showInputMessage="1" showErrorMessage="1" sqref="D82 D31 D19 D10:D11 D45">
      <formula1>999999999999</formula1>
    </dataValidation>
    <dataValidation type="decimal" operator="lessThan" allowBlank="1" showInputMessage="1" showErrorMessage="1" errorTitle="Aplicativo de Informações:" error="Inserir apenas valores. A parte decimal deve ser separada por vírgula." sqref="D39:D44 D35 D27:D30 D12:D18">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6:D47 D36:D37 D32:D34 D20:D2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B8" sqref="B8:G8"/>
      <selection pane="bottomLeft" activeCell="I11" sqref="I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c r="I2" s="187"/>
      <c r="J2" s="6"/>
      <c r="K2" s="6"/>
    </row>
    <row r="3" spans="2:11" s="7" customFormat="1" ht="18.75">
      <c r="B3" s="193" t="str">
        <f>IF(SUM!$G$3="","","CÂMARA MUNICIPAL - "&amp;UPPER(SUM!G3))</f>
        <v>CÂMARA MUNICIPAL - ÁGUA PRETA</v>
      </c>
      <c r="C3" s="193"/>
      <c r="D3" s="193"/>
      <c r="E3" s="193"/>
      <c r="F3" s="193"/>
      <c r="G3" s="193"/>
      <c r="H3" s="193"/>
      <c r="I3" s="193"/>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98" t="str">
        <f>UPPER(MENU!B18)</f>
        <v>08 ORDENADORES DE DESPESAS</v>
      </c>
      <c r="C6" s="198"/>
      <c r="D6" s="198"/>
      <c r="E6" s="198"/>
      <c r="F6" s="198"/>
      <c r="G6" s="198"/>
      <c r="H6" s="198"/>
      <c r="I6" s="198"/>
      <c r="L6" s="4"/>
      <c r="M6" s="5"/>
    </row>
    <row r="7" spans="1:13" s="6" customFormat="1" ht="15.75">
      <c r="A7" s="5"/>
      <c r="C7" s="115"/>
      <c r="D7" s="115"/>
      <c r="E7" s="115"/>
      <c r="F7" s="115"/>
      <c r="G7" s="115"/>
      <c r="H7" s="115"/>
      <c r="I7" s="115"/>
      <c r="L7" s="4"/>
      <c r="M7" s="5"/>
    </row>
    <row r="8" spans="1:13" s="6" customFormat="1" ht="15.75">
      <c r="A8" s="21"/>
      <c r="B8" s="116" t="s">
        <v>0</v>
      </c>
      <c r="C8" s="117" t="s">
        <v>3</v>
      </c>
      <c r="D8" s="118" t="s">
        <v>557</v>
      </c>
      <c r="E8" s="119" t="s">
        <v>1</v>
      </c>
      <c r="F8" s="119" t="s">
        <v>23</v>
      </c>
      <c r="G8" s="119" t="s">
        <v>558</v>
      </c>
      <c r="H8" s="199" t="s">
        <v>21</v>
      </c>
      <c r="I8" s="200"/>
      <c r="L8" s="4"/>
      <c r="M8" s="5"/>
    </row>
    <row r="9" spans="2:9" ht="25.5">
      <c r="B9" s="120"/>
      <c r="C9" s="121"/>
      <c r="D9" s="122"/>
      <c r="E9" s="123"/>
      <c r="F9" s="119" t="s">
        <v>22</v>
      </c>
      <c r="G9" s="123"/>
      <c r="H9" s="119" t="s">
        <v>19</v>
      </c>
      <c r="I9" s="124" t="s">
        <v>20</v>
      </c>
    </row>
    <row r="10" spans="2:9" ht="15.75">
      <c r="B10" s="125" t="s">
        <v>5013</v>
      </c>
      <c r="C10" s="126" t="s">
        <v>5014</v>
      </c>
      <c r="D10" s="126" t="s">
        <v>5015</v>
      </c>
      <c r="E10" s="127">
        <v>12525677404</v>
      </c>
      <c r="F10" s="128" t="s">
        <v>5016</v>
      </c>
      <c r="G10" s="129" t="s">
        <v>5017</v>
      </c>
      <c r="H10" s="130">
        <v>44927</v>
      </c>
      <c r="I10" s="130">
        <v>45657</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54" operator="equal" stopIfTrue="1">
      <formula>""</formula>
    </cfRule>
  </conditionalFormatting>
  <conditionalFormatting sqref="E10:E152">
    <cfRule type="cellIs" priority="1" dxfId="54" operator="equal" stopIfTrue="1">
      <formula>""</formula>
    </cfRule>
    <cfRule type="expression" priority="2" dxfId="57"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3">
      <selection activeCell="H43" sqref="H43"/>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201" t="str">
        <f>"APLICATIVO DE INFORMAÇÕES MUNICIPAIS ESTRUTURADAS "&amp;BDValores!E3&amp;" - PRESTAÇÃO DE CONTAS DA CÂMARA MUNICIPAL"</f>
        <v>APLICATIVO DE INFORMAÇÕES MUNICIPAIS ESTRUTURADAS 2023 - PRESTAÇÃO DE CONTAS DA CÂMARA MUNICIPAL</v>
      </c>
      <c r="C2" s="201"/>
      <c r="D2" s="201"/>
      <c r="E2" s="201"/>
      <c r="F2" s="201"/>
      <c r="G2" s="201"/>
    </row>
    <row r="3" spans="2:7" s="135" customFormat="1" ht="18.75" customHeight="1">
      <c r="B3" s="202" t="str">
        <f>IF(SUM!$G$3="","","CÂMARA MUNICIPAL - "&amp;UPPER(SUM!G3))</f>
        <v>CÂMARA MUNICIPAL - ÁGUA PRETA</v>
      </c>
      <c r="C3" s="202"/>
      <c r="D3" s="202"/>
      <c r="E3" s="202"/>
      <c r="F3" s="202"/>
      <c r="G3" s="202"/>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03" t="s">
        <v>559</v>
      </c>
      <c r="C6" s="203"/>
      <c r="D6" s="203"/>
      <c r="E6" s="203"/>
      <c r="F6" s="203"/>
      <c r="G6" s="203"/>
      <c r="J6" s="139"/>
      <c r="K6" s="138"/>
    </row>
    <row r="7" spans="1:11" s="134" customFormat="1" ht="15.75">
      <c r="A7" s="138"/>
      <c r="B7" s="204" t="str">
        <f>"ANEXO XI DA RESOLUÇÃO TCE/PE N. "&amp;BDValores!$E$4</f>
        <v>ANEXO XI DA RESOLUÇÃO TCE/PE N. 216/2023</v>
      </c>
      <c r="C7" s="204"/>
      <c r="D7" s="204"/>
      <c r="E7" s="204"/>
      <c r="F7" s="204"/>
      <c r="G7" s="204"/>
      <c r="J7" s="139"/>
      <c r="K7" s="138"/>
    </row>
    <row r="8" spans="1:11" s="134" customFormat="1" ht="36" customHeight="1">
      <c r="A8" s="138"/>
      <c r="B8" s="205" t="s">
        <v>503</v>
      </c>
      <c r="C8" s="205"/>
      <c r="D8" s="205"/>
      <c r="E8" s="205"/>
      <c r="F8" s="205"/>
      <c r="G8" s="205"/>
      <c r="J8" s="139"/>
      <c r="K8" s="138"/>
    </row>
    <row r="9" s="141" customFormat="1" ht="15.75">
      <c r="A9" s="140"/>
    </row>
    <row r="10" s="141" customFormat="1" ht="15.75">
      <c r="A10" s="140"/>
    </row>
    <row r="11" spans="1:7" s="141" customFormat="1" ht="15.75">
      <c r="A11" s="140"/>
      <c r="B11" s="206" t="str">
        <f>"ANEXO "&amp;BDValores!$I$3</f>
        <v>ANEXO XI-A</v>
      </c>
      <c r="C11" s="206"/>
      <c r="D11" s="206"/>
      <c r="E11" s="206"/>
      <c r="F11" s="206"/>
      <c r="G11" s="206"/>
    </row>
    <row r="12" spans="1:7" s="141" customFormat="1" ht="15.75">
      <c r="A12" s="140"/>
      <c r="B12" s="207" t="s">
        <v>510</v>
      </c>
      <c r="C12" s="206"/>
      <c r="D12" s="206"/>
      <c r="E12" s="206"/>
      <c r="F12" s="206"/>
      <c r="G12" s="206"/>
    </row>
    <row r="13" spans="1:7" s="141" customFormat="1" ht="15.75">
      <c r="A13" s="140"/>
      <c r="B13" s="206"/>
      <c r="C13" s="206"/>
      <c r="D13" s="206"/>
      <c r="E13" s="206"/>
      <c r="F13" s="206"/>
      <c r="G13" s="206"/>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1088</v>
      </c>
      <c r="G15" s="110" t="s">
        <v>1089</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9521.1</v>
      </c>
      <c r="D17" s="52">
        <v>1332.96</v>
      </c>
      <c r="E17" s="52">
        <v>1332.96</v>
      </c>
      <c r="F17" s="52">
        <v>1332.96</v>
      </c>
      <c r="G17" s="52"/>
    </row>
    <row r="18" spans="1:7" s="141" customFormat="1" ht="15.75">
      <c r="A18" s="140"/>
      <c r="B18" s="144" t="s">
        <v>5</v>
      </c>
      <c r="C18" s="52">
        <v>9521.1</v>
      </c>
      <c r="D18" s="52">
        <v>1332.96</v>
      </c>
      <c r="E18" s="52">
        <v>1332.96</v>
      </c>
      <c r="F18" s="52">
        <v>1332.96</v>
      </c>
      <c r="G18" s="52"/>
    </row>
    <row r="19" spans="1:7" s="141" customFormat="1" ht="15.75">
      <c r="A19" s="140"/>
      <c r="B19" s="144" t="s">
        <v>6</v>
      </c>
      <c r="C19" s="52">
        <v>9521.1</v>
      </c>
      <c r="D19" s="52">
        <v>1332.96</v>
      </c>
      <c r="E19" s="52">
        <v>1332.96</v>
      </c>
      <c r="F19" s="52">
        <v>1332.96</v>
      </c>
      <c r="G19" s="52"/>
    </row>
    <row r="20" spans="1:7" s="141" customFormat="1" ht="15.75">
      <c r="A20" s="140"/>
      <c r="B20" s="144" t="s">
        <v>7</v>
      </c>
      <c r="C20" s="52">
        <v>9521.1</v>
      </c>
      <c r="D20" s="52">
        <v>1332.96</v>
      </c>
      <c r="E20" s="52">
        <v>1332.96</v>
      </c>
      <c r="F20" s="52">
        <v>1332.96</v>
      </c>
      <c r="G20" s="52"/>
    </row>
    <row r="21" spans="1:7" s="141" customFormat="1" ht="15.75">
      <c r="A21" s="140"/>
      <c r="B21" s="144" t="s">
        <v>8</v>
      </c>
      <c r="C21" s="52">
        <v>9521.1</v>
      </c>
      <c r="D21" s="52">
        <v>1332.96</v>
      </c>
      <c r="E21" s="52">
        <v>1332.96</v>
      </c>
      <c r="F21" s="52">
        <v>1332.96</v>
      </c>
      <c r="G21" s="52"/>
    </row>
    <row r="22" spans="1:7" s="141" customFormat="1" ht="15.75">
      <c r="A22" s="140"/>
      <c r="B22" s="144" t="s">
        <v>9</v>
      </c>
      <c r="C22" s="52">
        <v>9521.1</v>
      </c>
      <c r="D22" s="52">
        <v>1332.96</v>
      </c>
      <c r="E22" s="52">
        <v>1332.96</v>
      </c>
      <c r="F22" s="52">
        <v>1332.96</v>
      </c>
      <c r="G22" s="52"/>
    </row>
    <row r="23" spans="1:7" s="141" customFormat="1" ht="15.75">
      <c r="A23" s="140"/>
      <c r="B23" s="144" t="s">
        <v>10</v>
      </c>
      <c r="C23" s="52">
        <v>9521.1</v>
      </c>
      <c r="D23" s="52">
        <v>1332.96</v>
      </c>
      <c r="E23" s="52">
        <v>1332.96</v>
      </c>
      <c r="F23" s="52">
        <v>1332.96</v>
      </c>
      <c r="G23" s="52"/>
    </row>
    <row r="24" spans="1:7" s="141" customFormat="1" ht="15.75">
      <c r="A24" s="140"/>
      <c r="B24" s="144" t="s">
        <v>11</v>
      </c>
      <c r="C24" s="52">
        <v>9521.1</v>
      </c>
      <c r="D24" s="52">
        <v>1332.96</v>
      </c>
      <c r="E24" s="52">
        <v>1332.96</v>
      </c>
      <c r="F24" s="52">
        <v>1332.96</v>
      </c>
      <c r="G24" s="52"/>
    </row>
    <row r="25" spans="1:7" s="141" customFormat="1" ht="15.75">
      <c r="A25" s="140"/>
      <c r="B25" s="144" t="s">
        <v>12</v>
      </c>
      <c r="C25" s="52">
        <v>9521.1</v>
      </c>
      <c r="D25" s="52">
        <v>1332.96</v>
      </c>
      <c r="E25" s="52">
        <v>1332.96</v>
      </c>
      <c r="F25" s="52">
        <v>1332.96</v>
      </c>
      <c r="G25" s="52"/>
    </row>
    <row r="26" spans="1:7" s="141" customFormat="1" ht="15.75">
      <c r="A26" s="140"/>
      <c r="B26" s="144" t="s">
        <v>13</v>
      </c>
      <c r="C26" s="52">
        <v>9521.1</v>
      </c>
      <c r="D26" s="52">
        <v>1332.96</v>
      </c>
      <c r="E26" s="52">
        <v>1332.96</v>
      </c>
      <c r="F26" s="52">
        <v>1332.96</v>
      </c>
      <c r="G26" s="52"/>
    </row>
    <row r="27" spans="1:11" s="141" customFormat="1" ht="15.75">
      <c r="A27" s="140"/>
      <c r="B27" s="144" t="s">
        <v>14</v>
      </c>
      <c r="C27" s="52">
        <v>9521.1</v>
      </c>
      <c r="D27" s="52">
        <v>1332.96</v>
      </c>
      <c r="E27" s="52">
        <v>1332.96</v>
      </c>
      <c r="F27" s="52">
        <v>1332.96</v>
      </c>
      <c r="G27" s="52"/>
      <c r="I27" s="140"/>
      <c r="J27" s="140"/>
      <c r="K27" s="140"/>
    </row>
    <row r="28" spans="2:7" ht="15.75">
      <c r="B28" s="144" t="s">
        <v>15</v>
      </c>
      <c r="C28" s="52">
        <v>9521.1</v>
      </c>
      <c r="D28" s="52">
        <v>1332.96</v>
      </c>
      <c r="E28" s="52">
        <v>1332.96</v>
      </c>
      <c r="F28" s="52">
        <v>1332.96</v>
      </c>
      <c r="G28" s="52"/>
    </row>
    <row r="29" spans="2:7" ht="15.75">
      <c r="B29" s="144" t="s">
        <v>295</v>
      </c>
      <c r="C29" s="52">
        <v>9521.1</v>
      </c>
      <c r="D29" s="52">
        <v>1332.96</v>
      </c>
      <c r="E29" s="52">
        <v>1332.96</v>
      </c>
      <c r="F29" s="52">
        <v>1332.96</v>
      </c>
      <c r="G29" s="52"/>
    </row>
    <row r="30" spans="2:7" ht="15.75">
      <c r="B30" s="145" t="s">
        <v>35</v>
      </c>
      <c r="C30" s="51">
        <f>SUM(C17:C29)</f>
        <v>123774.30000000003</v>
      </c>
      <c r="D30" s="51">
        <f>SUM(D17:D29)</f>
        <v>17328.479999999996</v>
      </c>
      <c r="E30" s="51">
        <f>SUM(E17:E29)</f>
        <v>17328.479999999996</v>
      </c>
      <c r="F30" s="51">
        <f>SUM(F17:F29)</f>
        <v>17328.479999999996</v>
      </c>
      <c r="G30" s="51">
        <f>SUM(G17:G29)</f>
        <v>0</v>
      </c>
    </row>
    <row r="35" spans="2:8" ht="12.75">
      <c r="B35" s="207" t="str">
        <f>"ANEXO "&amp;BDValores!$I$4</f>
        <v>ANEXO XI-B</v>
      </c>
      <c r="C35" s="207"/>
      <c r="D35" s="207"/>
      <c r="E35" s="207"/>
      <c r="F35" s="207"/>
      <c r="G35" s="207"/>
      <c r="H35" s="207"/>
    </row>
    <row r="36" spans="2:8" ht="12.75" customHeight="1">
      <c r="B36" s="207" t="s">
        <v>560</v>
      </c>
      <c r="C36" s="207"/>
      <c r="D36" s="207"/>
      <c r="E36" s="207"/>
      <c r="F36" s="207"/>
      <c r="G36" s="207"/>
      <c r="H36" s="207"/>
    </row>
    <row r="37" spans="2:7" ht="12.75">
      <c r="B37" s="206"/>
      <c r="C37" s="206"/>
      <c r="D37" s="206"/>
      <c r="E37" s="206"/>
      <c r="F37" s="206"/>
      <c r="G37" s="206"/>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1088</v>
      </c>
      <c r="H39" s="110" t="s">
        <v>1089</v>
      </c>
    </row>
    <row r="40" spans="2:8" ht="12.75">
      <c r="B40" s="113"/>
      <c r="C40" s="111" t="s">
        <v>514</v>
      </c>
      <c r="D40" s="111"/>
      <c r="E40" s="112"/>
      <c r="F40" s="111" t="s">
        <v>515</v>
      </c>
      <c r="G40" s="111" t="s">
        <v>516</v>
      </c>
      <c r="H40" s="111" t="s">
        <v>516</v>
      </c>
    </row>
    <row r="41" spans="2:8" ht="15.75">
      <c r="B41" s="144" t="s">
        <v>4</v>
      </c>
      <c r="C41" s="52">
        <v>9521.1</v>
      </c>
      <c r="D41" s="52">
        <v>2285.06</v>
      </c>
      <c r="E41" s="52">
        <v>2285.06</v>
      </c>
      <c r="F41" s="52">
        <v>0</v>
      </c>
      <c r="G41" s="52">
        <v>2285.06</v>
      </c>
      <c r="H41" s="52"/>
    </row>
    <row r="42" spans="2:8" ht="15.75">
      <c r="B42" s="144" t="s">
        <v>5</v>
      </c>
      <c r="C42" s="52">
        <v>9521.1</v>
      </c>
      <c r="D42" s="52">
        <v>2285.06</v>
      </c>
      <c r="E42" s="52">
        <v>2285.06</v>
      </c>
      <c r="F42" s="52">
        <v>0</v>
      </c>
      <c r="G42" s="52">
        <v>2285.06</v>
      </c>
      <c r="H42" s="52"/>
    </row>
    <row r="43" spans="2:8" ht="15.75">
      <c r="B43" s="144" t="s">
        <v>6</v>
      </c>
      <c r="C43" s="52">
        <v>9521.1</v>
      </c>
      <c r="D43" s="52">
        <v>2285.06</v>
      </c>
      <c r="E43" s="52">
        <v>2285.06</v>
      </c>
      <c r="F43" s="52">
        <v>0</v>
      </c>
      <c r="G43" s="52">
        <v>2285.06</v>
      </c>
      <c r="H43" s="52"/>
    </row>
    <row r="44" spans="2:8" ht="15.75">
      <c r="B44" s="144" t="s">
        <v>7</v>
      </c>
      <c r="C44" s="52">
        <v>9521.1</v>
      </c>
      <c r="D44" s="52">
        <v>2285.06</v>
      </c>
      <c r="E44" s="52">
        <v>2285.06</v>
      </c>
      <c r="F44" s="52">
        <v>0</v>
      </c>
      <c r="G44" s="52">
        <v>2285.06</v>
      </c>
      <c r="H44" s="52"/>
    </row>
    <row r="45" spans="2:8" ht="15.75">
      <c r="B45" s="144" t="s">
        <v>8</v>
      </c>
      <c r="C45" s="52">
        <v>9521.1</v>
      </c>
      <c r="D45" s="52">
        <v>2285.06</v>
      </c>
      <c r="E45" s="52">
        <v>2285.06</v>
      </c>
      <c r="F45" s="52">
        <v>0</v>
      </c>
      <c r="G45" s="52">
        <v>2285.06</v>
      </c>
      <c r="H45" s="52"/>
    </row>
    <row r="46" spans="2:8" ht="15.75">
      <c r="B46" s="144" t="s">
        <v>9</v>
      </c>
      <c r="C46" s="52">
        <v>9521.1</v>
      </c>
      <c r="D46" s="52">
        <v>2285.06</v>
      </c>
      <c r="E46" s="52">
        <v>2285.06</v>
      </c>
      <c r="F46" s="52">
        <v>0</v>
      </c>
      <c r="G46" s="52">
        <v>2285.06</v>
      </c>
      <c r="H46" s="52"/>
    </row>
    <row r="47" spans="2:8" ht="15.75">
      <c r="B47" s="144" t="s">
        <v>10</v>
      </c>
      <c r="C47" s="52">
        <v>9521.1</v>
      </c>
      <c r="D47" s="52">
        <v>2285.06</v>
      </c>
      <c r="E47" s="52">
        <v>2285.06</v>
      </c>
      <c r="F47" s="52">
        <v>0</v>
      </c>
      <c r="G47" s="52">
        <v>2285.06</v>
      </c>
      <c r="H47" s="52"/>
    </row>
    <row r="48" spans="2:8" ht="15.75">
      <c r="B48" s="144" t="s">
        <v>11</v>
      </c>
      <c r="C48" s="52">
        <v>9521.1</v>
      </c>
      <c r="D48" s="52">
        <v>2285.06</v>
      </c>
      <c r="E48" s="52">
        <v>2285.06</v>
      </c>
      <c r="F48" s="52">
        <v>0</v>
      </c>
      <c r="G48" s="52">
        <v>2285.06</v>
      </c>
      <c r="H48" s="52"/>
    </row>
    <row r="49" spans="2:8" ht="15.75">
      <c r="B49" s="144" t="s">
        <v>12</v>
      </c>
      <c r="C49" s="52">
        <v>9521.1</v>
      </c>
      <c r="D49" s="52">
        <v>2285.06</v>
      </c>
      <c r="E49" s="52">
        <v>2285.06</v>
      </c>
      <c r="F49" s="52">
        <v>0</v>
      </c>
      <c r="G49" s="52">
        <v>2285.06</v>
      </c>
      <c r="H49" s="52"/>
    </row>
    <row r="50" spans="2:8" ht="15.75">
      <c r="B50" s="144" t="s">
        <v>13</v>
      </c>
      <c r="C50" s="52">
        <v>9521.1</v>
      </c>
      <c r="D50" s="52">
        <v>2285.06</v>
      </c>
      <c r="E50" s="52">
        <v>2285.06</v>
      </c>
      <c r="F50" s="52">
        <v>0</v>
      </c>
      <c r="G50" s="52">
        <v>2285.06</v>
      </c>
      <c r="H50" s="52"/>
    </row>
    <row r="51" spans="2:8" ht="15.75">
      <c r="B51" s="144" t="s">
        <v>14</v>
      </c>
      <c r="C51" s="52">
        <v>9521.1</v>
      </c>
      <c r="D51" s="52">
        <v>2285.06</v>
      </c>
      <c r="E51" s="52">
        <v>2285.06</v>
      </c>
      <c r="F51" s="52">
        <v>0</v>
      </c>
      <c r="G51" s="52">
        <v>2285.06</v>
      </c>
      <c r="H51" s="52"/>
    </row>
    <row r="52" spans="2:8" ht="15.75">
      <c r="B52" s="144" t="s">
        <v>15</v>
      </c>
      <c r="C52" s="52">
        <v>9521.1</v>
      </c>
      <c r="D52" s="52">
        <v>2285.06</v>
      </c>
      <c r="E52" s="52">
        <v>2285.06</v>
      </c>
      <c r="F52" s="52">
        <v>0</v>
      </c>
      <c r="G52" s="52">
        <v>2285.06</v>
      </c>
      <c r="H52" s="52"/>
    </row>
    <row r="53" spans="2:8" ht="15.75">
      <c r="B53" s="144" t="s">
        <v>295</v>
      </c>
      <c r="C53" s="52">
        <v>9521.1</v>
      </c>
      <c r="D53" s="52">
        <v>2285.06</v>
      </c>
      <c r="E53" s="52">
        <v>2285.06</v>
      </c>
      <c r="F53" s="52">
        <v>0</v>
      </c>
      <c r="G53" s="52">
        <v>2285.06</v>
      </c>
      <c r="H53" s="52"/>
    </row>
    <row r="54" spans="2:8" ht="15.75">
      <c r="B54" s="145" t="s">
        <v>35</v>
      </c>
      <c r="C54" s="51">
        <f aca="true" t="shared" si="0" ref="C54:H54">SUM(C41:C53)</f>
        <v>123774.30000000003</v>
      </c>
      <c r="D54" s="51">
        <f t="shared" si="0"/>
        <v>29705.780000000006</v>
      </c>
      <c r="E54" s="51">
        <f t="shared" si="0"/>
        <v>29705.780000000006</v>
      </c>
      <c r="F54" s="51">
        <f t="shared" si="0"/>
        <v>0</v>
      </c>
      <c r="G54" s="51">
        <f t="shared" si="0"/>
        <v>29705.780000000006</v>
      </c>
      <c r="H54" s="51">
        <f t="shared" si="0"/>
        <v>0</v>
      </c>
    </row>
    <row r="59" spans="2:7" ht="12.75">
      <c r="B59" s="206" t="str">
        <f>"ANEXO "&amp;BDValores!$I$5</f>
        <v>ANEXO XI-C</v>
      </c>
      <c r="C59" s="206"/>
      <c r="D59" s="206"/>
      <c r="E59" s="206"/>
      <c r="F59" s="206"/>
      <c r="G59" s="206"/>
    </row>
    <row r="60" spans="2:7" ht="12.75">
      <c r="B60" s="207" t="s">
        <v>1090</v>
      </c>
      <c r="C60" s="206"/>
      <c r="D60" s="206"/>
      <c r="E60" s="206"/>
      <c r="F60" s="206"/>
      <c r="G60" s="206"/>
    </row>
    <row r="61" spans="2:7" ht="12.75">
      <c r="B61" s="206"/>
      <c r="C61" s="206"/>
      <c r="D61" s="206"/>
      <c r="E61" s="206"/>
      <c r="F61" s="206"/>
      <c r="G61" s="206"/>
    </row>
    <row r="62" spans="2:7" ht="12.75">
      <c r="B62" s="141"/>
      <c r="C62" s="141"/>
      <c r="D62" s="141"/>
      <c r="E62" s="141"/>
      <c r="F62" s="141"/>
      <c r="G62" s="143" t="s">
        <v>509</v>
      </c>
    </row>
    <row r="63" spans="2:7" ht="28.5">
      <c r="B63" s="109" t="s">
        <v>504</v>
      </c>
      <c r="C63" s="110" t="s">
        <v>505</v>
      </c>
      <c r="D63" s="110" t="s">
        <v>511</v>
      </c>
      <c r="E63" s="110" t="s">
        <v>508</v>
      </c>
      <c r="F63" s="110" t="s">
        <v>1088</v>
      </c>
      <c r="G63" s="110" t="s">
        <v>1089</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563</v>
      </c>
    </row>
    <row r="83" ht="12.75">
      <c r="B83" s="108" t="s">
        <v>561</v>
      </c>
    </row>
    <row r="84" ht="12.75">
      <c r="B84" s="108" t="s">
        <v>562</v>
      </c>
    </row>
    <row r="85" ht="12.75">
      <c r="B85" s="108" t="s">
        <v>512</v>
      </c>
    </row>
    <row r="86" ht="12.75">
      <c r="B86" s="108" t="s">
        <v>513</v>
      </c>
    </row>
    <row r="87" ht="12.75">
      <c r="B87" s="108" t="s">
        <v>1092</v>
      </c>
    </row>
    <row r="88" ht="12.75">
      <c r="B88" s="108" t="s">
        <v>1091</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65:G78 C17:F30 C41:G54">
    <cfRule type="cellIs" priority="10" dxfId="54" operator="equal" stopIfTrue="1">
      <formula>""</formula>
    </cfRule>
  </conditionalFormatting>
  <conditionalFormatting sqref="G17:G30">
    <cfRule type="cellIs" priority="2" dxfId="54" operator="equal" stopIfTrue="1">
      <formula>""</formula>
    </cfRule>
  </conditionalFormatting>
  <conditionalFormatting sqref="H41:H54">
    <cfRule type="cellIs" priority="1" dxfId="54"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tabSelected="1" zoomScalePageLayoutView="0" workbookViewId="0" topLeftCell="A24">
      <selection activeCell="C23" sqref="C23"/>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201" t="str">
        <f>"APLICATIVO DE INFORMAÇÕES MUNICIPAIS ESTRUTURADAS "&amp;BDValores!E3&amp;" - PRESTAÇÃO DE CONTAS DA CÂMARA MUNICIPAL"</f>
        <v>APLICATIVO DE INFORMAÇÕES MUNICIPAIS ESTRUTURADAS 2023 - PRESTAÇÃO DE CONTAS DA CÂMARA MUNICIPAL</v>
      </c>
      <c r="C2" s="201"/>
      <c r="D2" s="201"/>
      <c r="E2" s="201"/>
      <c r="F2" s="201"/>
      <c r="G2" s="201"/>
    </row>
    <row r="3" spans="2:7" s="135" customFormat="1" ht="18.75" customHeight="1">
      <c r="B3" s="202" t="str">
        <f>IF(SUM!$G$3="","","CÂMARA MUNICIPAL - "&amp;UPPER(SUM!G3))</f>
        <v>CÂMARA MUNICIPAL - ÁGUA PRETA</v>
      </c>
      <c r="C3" s="202"/>
      <c r="D3" s="202"/>
      <c r="E3" s="202"/>
      <c r="F3" s="202"/>
      <c r="G3" s="202"/>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03" t="s">
        <v>1087</v>
      </c>
      <c r="C6" s="203"/>
      <c r="D6" s="203"/>
      <c r="E6" s="203"/>
      <c r="F6" s="203"/>
      <c r="G6" s="203"/>
      <c r="J6" s="139"/>
      <c r="K6" s="138"/>
    </row>
    <row r="7" spans="1:11" s="134" customFormat="1" ht="15.75">
      <c r="A7" s="138"/>
      <c r="B7" s="204" t="str">
        <f>"ANEXO XI DA RESOLUÇÃO TCE/PE N. "&amp;BDValores!E4</f>
        <v>ANEXO XI DA RESOLUÇÃO TCE/PE N. 216/2023</v>
      </c>
      <c r="C7" s="204"/>
      <c r="D7" s="204"/>
      <c r="E7" s="204"/>
      <c r="F7" s="204"/>
      <c r="G7" s="204"/>
      <c r="J7" s="139"/>
      <c r="K7" s="138"/>
    </row>
    <row r="8" spans="1:11" s="134" customFormat="1" ht="36" customHeight="1">
      <c r="A8" s="138"/>
      <c r="B8" s="205"/>
      <c r="C8" s="205"/>
      <c r="D8" s="205"/>
      <c r="E8" s="205"/>
      <c r="F8" s="205"/>
      <c r="G8" s="205"/>
      <c r="J8" s="139"/>
      <c r="K8" s="138"/>
    </row>
    <row r="9" spans="1:7" s="141" customFormat="1" ht="15.75">
      <c r="A9" s="140"/>
      <c r="B9" s="206" t="str">
        <f>"ANEXO "&amp;BDValores!$I$6</f>
        <v>ANEXO XIII-A</v>
      </c>
      <c r="C9" s="206"/>
      <c r="D9" s="206"/>
      <c r="E9" s="206"/>
      <c r="F9" s="206"/>
      <c r="G9" s="206"/>
    </row>
    <row r="10" spans="1:7" s="141" customFormat="1" ht="15.75">
      <c r="A10" s="140"/>
      <c r="B10" s="207" t="s">
        <v>518</v>
      </c>
      <c r="C10" s="206"/>
      <c r="D10" s="206"/>
      <c r="E10" s="206"/>
      <c r="F10" s="206"/>
      <c r="G10" s="206"/>
    </row>
    <row r="11" spans="1:7" s="141" customFormat="1" ht="15.75">
      <c r="A11" s="140"/>
      <c r="B11" s="206"/>
      <c r="C11" s="206"/>
      <c r="D11" s="206"/>
      <c r="E11" s="206"/>
      <c r="F11" s="206"/>
      <c r="G11" s="206"/>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1088</v>
      </c>
      <c r="G13" s="110" t="s">
        <v>1089</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186737.08</v>
      </c>
      <c r="D15" s="52">
        <v>18808.4</v>
      </c>
      <c r="E15" s="52">
        <v>18808.4</v>
      </c>
      <c r="F15" s="52">
        <v>18808.4</v>
      </c>
      <c r="G15" s="52"/>
    </row>
    <row r="16" spans="1:7" s="141" customFormat="1" ht="15.75">
      <c r="A16" s="140"/>
      <c r="B16" s="144" t="s">
        <v>5</v>
      </c>
      <c r="C16" s="52">
        <v>186737.08</v>
      </c>
      <c r="D16" s="52">
        <v>20238.4</v>
      </c>
      <c r="E16" s="52">
        <v>20238.4</v>
      </c>
      <c r="F16" s="52">
        <v>20238.4</v>
      </c>
      <c r="G16" s="52"/>
    </row>
    <row r="17" spans="1:7" s="141" customFormat="1" ht="15.75">
      <c r="A17" s="140"/>
      <c r="B17" s="144" t="s">
        <v>6</v>
      </c>
      <c r="C17" s="52">
        <v>184133.08</v>
      </c>
      <c r="D17" s="52">
        <v>20022.6</v>
      </c>
      <c r="E17" s="52">
        <v>20022.6</v>
      </c>
      <c r="F17" s="52">
        <v>20022.6</v>
      </c>
      <c r="G17" s="52"/>
    </row>
    <row r="18" spans="1:7" s="141" customFormat="1" ht="15.75">
      <c r="A18" s="140"/>
      <c r="B18" s="144" t="s">
        <v>7</v>
      </c>
      <c r="C18" s="52">
        <v>161779.08</v>
      </c>
      <c r="D18" s="52">
        <v>17696.06</v>
      </c>
      <c r="E18" s="52">
        <v>17696.06</v>
      </c>
      <c r="F18" s="52">
        <v>17696.06</v>
      </c>
      <c r="G18" s="52"/>
    </row>
    <row r="19" spans="1:7" s="141" customFormat="1" ht="15.75">
      <c r="A19" s="140"/>
      <c r="B19" s="144" t="s">
        <v>8</v>
      </c>
      <c r="C19" s="52">
        <v>162499.08</v>
      </c>
      <c r="D19" s="52">
        <v>17745.2</v>
      </c>
      <c r="E19" s="52">
        <v>17745.2</v>
      </c>
      <c r="F19" s="52">
        <v>17745.2</v>
      </c>
      <c r="G19" s="52"/>
    </row>
    <row r="20" spans="1:7" s="141" customFormat="1" ht="15.75">
      <c r="A20" s="140"/>
      <c r="B20" s="144" t="s">
        <v>9</v>
      </c>
      <c r="C20" s="52">
        <v>162499.08</v>
      </c>
      <c r="D20" s="52">
        <v>17745.2</v>
      </c>
      <c r="E20" s="52">
        <v>17745.2</v>
      </c>
      <c r="F20" s="52">
        <v>17745.2</v>
      </c>
      <c r="G20" s="52"/>
    </row>
    <row r="21" spans="1:7" s="141" customFormat="1" ht="15.75">
      <c r="A21" s="140"/>
      <c r="B21" s="144" t="s">
        <v>10</v>
      </c>
      <c r="C21" s="52">
        <v>163819.08</v>
      </c>
      <c r="D21" s="52">
        <v>17844.2</v>
      </c>
      <c r="E21" s="52">
        <v>17844.2</v>
      </c>
      <c r="F21" s="52">
        <v>17844.2</v>
      </c>
      <c r="G21" s="52"/>
    </row>
    <row r="22" spans="1:7" s="141" customFormat="1" ht="15.75">
      <c r="A22" s="140"/>
      <c r="B22" s="144" t="s">
        <v>11</v>
      </c>
      <c r="C22" s="52">
        <v>165319.08</v>
      </c>
      <c r="D22" s="52">
        <v>17409.4</v>
      </c>
      <c r="E22" s="52">
        <v>17409.4</v>
      </c>
      <c r="F22" s="52">
        <v>17409.4</v>
      </c>
      <c r="G22" s="52"/>
    </row>
    <row r="23" spans="1:7" s="141" customFormat="1" ht="15.75">
      <c r="A23" s="140"/>
      <c r="B23" s="144" t="s">
        <v>12</v>
      </c>
      <c r="C23" s="52">
        <v>165319.08</v>
      </c>
      <c r="D23" s="52">
        <v>18509.4</v>
      </c>
      <c r="E23" s="52">
        <v>18509.4</v>
      </c>
      <c r="F23" s="52">
        <v>18509.4</v>
      </c>
      <c r="G23" s="52"/>
    </row>
    <row r="24" spans="1:7" s="141" customFormat="1" ht="15.75">
      <c r="A24" s="140"/>
      <c r="B24" s="144" t="s">
        <v>13</v>
      </c>
      <c r="C24" s="52">
        <v>165319.08</v>
      </c>
      <c r="D24" s="52">
        <v>17959.4</v>
      </c>
      <c r="E24" s="52">
        <v>17959.4</v>
      </c>
      <c r="F24" s="52">
        <v>17959.4</v>
      </c>
      <c r="G24" s="52"/>
    </row>
    <row r="25" spans="1:11" s="141" customFormat="1" ht="15.75">
      <c r="A25" s="140"/>
      <c r="B25" s="144" t="s">
        <v>14</v>
      </c>
      <c r="C25" s="52">
        <v>165319.08</v>
      </c>
      <c r="D25" s="52">
        <v>17959.4</v>
      </c>
      <c r="E25" s="52">
        <v>17959.4</v>
      </c>
      <c r="F25" s="52">
        <v>17959.4</v>
      </c>
      <c r="G25" s="52"/>
      <c r="H25" s="140"/>
      <c r="I25" s="140"/>
      <c r="J25" s="140"/>
      <c r="K25" s="140"/>
    </row>
    <row r="26" spans="2:7" ht="15.75">
      <c r="B26" s="144" t="s">
        <v>15</v>
      </c>
      <c r="C26" s="52">
        <v>134959.08</v>
      </c>
      <c r="D26" s="52">
        <v>16920.32</v>
      </c>
      <c r="E26" s="52">
        <v>16920.32</v>
      </c>
      <c r="F26" s="52">
        <v>16920.32</v>
      </c>
      <c r="G26" s="52"/>
    </row>
    <row r="27" spans="2:7" ht="15.75">
      <c r="B27" s="144" t="s">
        <v>295</v>
      </c>
      <c r="C27" s="52">
        <v>60086.08</v>
      </c>
      <c r="D27" s="52">
        <v>2852.05</v>
      </c>
      <c r="E27" s="52">
        <v>2852.05</v>
      </c>
      <c r="F27" s="52">
        <v>2852.05</v>
      </c>
      <c r="G27" s="52"/>
    </row>
    <row r="28" spans="2:7" ht="15.75">
      <c r="B28" s="145" t="s">
        <v>35</v>
      </c>
      <c r="C28" s="51">
        <f>SUM(C15:C27)</f>
        <v>2064525.0400000003</v>
      </c>
      <c r="D28" s="51">
        <f>SUM(D15:D27)</f>
        <v>221710.02999999997</v>
      </c>
      <c r="E28" s="51">
        <f>SUM(E15:E27)</f>
        <v>221710.02999999997</v>
      </c>
      <c r="F28" s="51">
        <f>SUM(F15:F27)</f>
        <v>221710.02999999997</v>
      </c>
      <c r="G28" s="51">
        <f>SUM(G15:G27)</f>
        <v>0</v>
      </c>
    </row>
    <row r="32" spans="2:7" ht="12.75">
      <c r="B32" s="206" t="str">
        <f>"ANEXO "&amp;BDValores!$I$7</f>
        <v>ANEXO XIII-B</v>
      </c>
      <c r="C32" s="206"/>
      <c r="D32" s="206"/>
      <c r="E32" s="206"/>
      <c r="F32" s="206"/>
      <c r="G32" s="206"/>
    </row>
    <row r="33" spans="2:7" ht="12.75">
      <c r="B33" s="207" t="s">
        <v>564</v>
      </c>
      <c r="C33" s="206"/>
      <c r="D33" s="206"/>
      <c r="E33" s="206"/>
      <c r="F33" s="206"/>
      <c r="G33" s="206"/>
    </row>
    <row r="34" spans="2:7" ht="12.75">
      <c r="B34" s="206"/>
      <c r="C34" s="206"/>
      <c r="D34" s="206"/>
      <c r="E34" s="206"/>
      <c r="F34" s="206"/>
      <c r="G34" s="206"/>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1088</v>
      </c>
      <c r="H36" s="110" t="s">
        <v>1089</v>
      </c>
    </row>
    <row r="37" spans="2:8" ht="12.75">
      <c r="B37" s="113"/>
      <c r="C37" s="111" t="s">
        <v>514</v>
      </c>
      <c r="D37" s="111"/>
      <c r="E37" s="112"/>
      <c r="F37" s="111" t="s">
        <v>515</v>
      </c>
      <c r="G37" s="111" t="s">
        <v>516</v>
      </c>
      <c r="H37" s="111" t="s">
        <v>516</v>
      </c>
    </row>
    <row r="38" spans="2:8" ht="15.75">
      <c r="B38" s="144" t="s">
        <v>4</v>
      </c>
      <c r="C38" s="52">
        <v>186737.08</v>
      </c>
      <c r="D38" s="52">
        <v>39214.78</v>
      </c>
      <c r="E38" s="52">
        <v>32214.78</v>
      </c>
      <c r="F38" s="52">
        <v>777.66</v>
      </c>
      <c r="G38" s="52">
        <v>38437.12</v>
      </c>
      <c r="H38" s="52"/>
    </row>
    <row r="39" spans="2:8" ht="15.75">
      <c r="B39" s="144" t="s">
        <v>5</v>
      </c>
      <c r="C39" s="52">
        <v>186737.08</v>
      </c>
      <c r="D39" s="52">
        <v>39214.78</v>
      </c>
      <c r="E39" s="52">
        <v>32214.78</v>
      </c>
      <c r="F39" s="52">
        <v>777.66</v>
      </c>
      <c r="G39" s="52">
        <v>38437.12</v>
      </c>
      <c r="H39" s="52"/>
    </row>
    <row r="40" spans="2:8" ht="15.75">
      <c r="B40" s="144" t="s">
        <v>6</v>
      </c>
      <c r="C40" s="52">
        <v>184133.08</v>
      </c>
      <c r="D40" s="52">
        <v>38667.94</v>
      </c>
      <c r="E40" s="52">
        <v>38667.74</v>
      </c>
      <c r="F40" s="52">
        <v>717.84</v>
      </c>
      <c r="G40" s="52">
        <v>37950.1</v>
      </c>
      <c r="H40" s="52"/>
    </row>
    <row r="41" spans="2:8" ht="15.75">
      <c r="B41" s="144" t="s">
        <v>7</v>
      </c>
      <c r="C41" s="52">
        <v>161779.08</v>
      </c>
      <c r="D41" s="52">
        <v>33973.6</v>
      </c>
      <c r="E41" s="52">
        <v>33973.6</v>
      </c>
      <c r="F41" s="52">
        <v>717.84</v>
      </c>
      <c r="G41" s="52">
        <v>33255.76</v>
      </c>
      <c r="H41" s="52"/>
    </row>
    <row r="42" spans="2:8" ht="15.75">
      <c r="B42" s="144" t="s">
        <v>8</v>
      </c>
      <c r="C42" s="52">
        <v>162499.08</v>
      </c>
      <c r="D42" s="52">
        <v>34124.8</v>
      </c>
      <c r="E42" s="52">
        <v>34124.8</v>
      </c>
      <c r="F42" s="52">
        <v>717.84</v>
      </c>
      <c r="G42" s="52">
        <v>33406.96</v>
      </c>
      <c r="H42" s="52"/>
    </row>
    <row r="43" spans="2:8" ht="15.75">
      <c r="B43" s="144" t="s">
        <v>9</v>
      </c>
      <c r="C43" s="52">
        <v>162499.08</v>
      </c>
      <c r="D43" s="52">
        <v>34124.8</v>
      </c>
      <c r="E43" s="52">
        <v>34124.8</v>
      </c>
      <c r="F43" s="52">
        <v>837.48</v>
      </c>
      <c r="G43" s="52">
        <v>33287.32</v>
      </c>
      <c r="H43" s="52"/>
    </row>
    <row r="44" spans="2:8" ht="15.75">
      <c r="B44" s="144" t="s">
        <v>10</v>
      </c>
      <c r="C44" s="52">
        <v>163819.08</v>
      </c>
      <c r="D44" s="52">
        <v>34402</v>
      </c>
      <c r="E44" s="52">
        <v>34402</v>
      </c>
      <c r="F44" s="52">
        <v>897.3</v>
      </c>
      <c r="G44" s="52">
        <v>33504.7</v>
      </c>
      <c r="H44" s="52"/>
    </row>
    <row r="45" spans="2:8" ht="15.75">
      <c r="B45" s="144" t="s">
        <v>11</v>
      </c>
      <c r="C45" s="52">
        <v>165319.08</v>
      </c>
      <c r="D45" s="52">
        <v>34717</v>
      </c>
      <c r="E45" s="52">
        <v>34717</v>
      </c>
      <c r="F45" s="52">
        <v>897.3</v>
      </c>
      <c r="G45" s="52">
        <v>33819.7</v>
      </c>
      <c r="H45" s="52"/>
    </row>
    <row r="46" spans="2:8" ht="15.75">
      <c r="B46" s="144" t="s">
        <v>12</v>
      </c>
      <c r="C46" s="52">
        <v>165319.08</v>
      </c>
      <c r="D46" s="52">
        <v>34717</v>
      </c>
      <c r="E46" s="52">
        <v>34717</v>
      </c>
      <c r="F46" s="52">
        <v>897.3</v>
      </c>
      <c r="G46" s="52">
        <v>33819.7</v>
      </c>
      <c r="H46" s="52"/>
    </row>
    <row r="47" spans="2:8" ht="15.75">
      <c r="B47" s="144" t="s">
        <v>13</v>
      </c>
      <c r="C47" s="52">
        <v>165319.08</v>
      </c>
      <c r="D47" s="52">
        <v>34717</v>
      </c>
      <c r="E47" s="52">
        <v>34717</v>
      </c>
      <c r="F47" s="52">
        <v>837.48</v>
      </c>
      <c r="G47" s="52">
        <v>33879.52</v>
      </c>
      <c r="H47" s="52"/>
    </row>
    <row r="48" spans="2:8" ht="15.75">
      <c r="B48" s="144" t="s">
        <v>14</v>
      </c>
      <c r="C48" s="52">
        <v>165319.08</v>
      </c>
      <c r="D48" s="52">
        <v>34717</v>
      </c>
      <c r="E48" s="52">
        <v>34717</v>
      </c>
      <c r="F48" s="52">
        <v>777.66</v>
      </c>
      <c r="G48" s="52">
        <v>33939.34</v>
      </c>
      <c r="H48" s="52"/>
    </row>
    <row r="49" spans="2:8" ht="15.75">
      <c r="B49" s="144" t="s">
        <v>15</v>
      </c>
      <c r="C49" s="52">
        <v>134959.08</v>
      </c>
      <c r="D49" s="52">
        <v>28341.4</v>
      </c>
      <c r="E49" s="52">
        <v>28341.4</v>
      </c>
      <c r="F49" s="52">
        <v>239.28</v>
      </c>
      <c r="G49" s="52">
        <v>28102.12</v>
      </c>
      <c r="H49" s="52"/>
    </row>
    <row r="50" spans="2:8" ht="15.75">
      <c r="B50" s="144" t="s">
        <v>295</v>
      </c>
      <c r="C50" s="52">
        <v>60086.08</v>
      </c>
      <c r="D50" s="52">
        <v>12618.07</v>
      </c>
      <c r="E50" s="52">
        <v>1261.07</v>
      </c>
      <c r="F50" s="52">
        <v>0</v>
      </c>
      <c r="G50" s="52">
        <v>12618.07</v>
      </c>
      <c r="H50" s="52"/>
    </row>
    <row r="51" spans="2:8" ht="15.75">
      <c r="B51" s="145" t="s">
        <v>35</v>
      </c>
      <c r="C51" s="51">
        <f aca="true" t="shared" si="0" ref="C51:H51">SUM(C38:C50)</f>
        <v>2064525.0400000003</v>
      </c>
      <c r="D51" s="51">
        <f t="shared" si="0"/>
        <v>433550.17000000004</v>
      </c>
      <c r="E51" s="51">
        <f t="shared" si="0"/>
        <v>408192.97000000003</v>
      </c>
      <c r="F51" s="51">
        <f t="shared" si="0"/>
        <v>9092.640000000001</v>
      </c>
      <c r="G51" s="51">
        <f t="shared" si="0"/>
        <v>424457.5300000001</v>
      </c>
      <c r="H51" s="51">
        <f t="shared" si="0"/>
        <v>0</v>
      </c>
    </row>
    <row r="55" ht="12.75">
      <c r="B55" s="107" t="s">
        <v>566</v>
      </c>
    </row>
    <row r="56" ht="12.75">
      <c r="B56" s="108" t="s">
        <v>565</v>
      </c>
    </row>
    <row r="57" ht="12.75">
      <c r="B57" s="108" t="s">
        <v>519</v>
      </c>
    </row>
    <row r="58" ht="12.75">
      <c r="B58" s="108" t="s">
        <v>520</v>
      </c>
    </row>
    <row r="59" ht="12.75">
      <c r="B59" s="154" t="s">
        <v>1093</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15:G28 C38:H51">
    <cfRule type="cellIs" priority="10" dxfId="54"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38:H50 C15:C27 E15:G27 D15:D19 D21:D27">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201" t="str">
        <f>"APLICATIVO DE INFORMAÇÕES MUNICIPAIS ESTRUTURADAS "&amp;BDValores!E3&amp;" - PRESTAÇÃO DE CONTAS DA CÂMARA MUNICIPAL"</f>
        <v>APLICATIVO DE INFORMAÇÕES MUNICIPAIS ESTRUTURADAS 2023 - PRESTAÇÃO DE CONTAS DA CÂMARA MUNICIPAL</v>
      </c>
      <c r="C2" s="201"/>
      <c r="D2" s="201"/>
      <c r="E2" s="201"/>
      <c r="F2" s="201"/>
      <c r="G2" s="201"/>
      <c r="H2" s="201"/>
      <c r="I2" s="201"/>
      <c r="J2" s="201"/>
    </row>
    <row r="3" spans="2:10" s="135" customFormat="1" ht="12.75">
      <c r="B3" s="208" t="str">
        <f>IF(SUM!$G$3="","","CÂMARA MUNICIPAL - "&amp;UPPER(SUM!G3))</f>
        <v>CÂMARA MUNICIPAL - ÁGUA PRETA</v>
      </c>
      <c r="C3" s="208"/>
      <c r="D3" s="208"/>
      <c r="E3" s="208"/>
      <c r="F3" s="208"/>
      <c r="G3" s="208"/>
      <c r="H3" s="208"/>
      <c r="I3" s="208"/>
      <c r="J3" s="208"/>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209" t="s">
        <v>1517</v>
      </c>
      <c r="C6" s="209"/>
      <c r="D6" s="209"/>
      <c r="E6" s="209"/>
      <c r="F6" s="209"/>
      <c r="G6" s="209"/>
      <c r="H6" s="209"/>
      <c r="I6" s="209"/>
      <c r="J6" s="209"/>
      <c r="K6" s="138"/>
    </row>
    <row r="7" spans="1:11" s="134" customFormat="1" ht="15.75">
      <c r="A7" s="138"/>
      <c r="C7" s="155"/>
      <c r="D7" s="155"/>
      <c r="E7" s="155"/>
      <c r="H7" s="139"/>
      <c r="I7" s="139"/>
      <c r="J7" s="139"/>
      <c r="K7" s="138"/>
    </row>
    <row r="8" spans="1:11" s="134" customFormat="1" ht="15.75">
      <c r="A8" s="138"/>
      <c r="B8" s="210" t="s">
        <v>1409</v>
      </c>
      <c r="C8" s="210"/>
      <c r="D8" s="210"/>
      <c r="E8" s="210"/>
      <c r="G8" s="210" t="s">
        <v>1410</v>
      </c>
      <c r="H8" s="210"/>
      <c r="I8" s="210"/>
      <c r="J8" s="210"/>
      <c r="K8" s="138"/>
    </row>
    <row r="9" spans="1:11" s="134" customFormat="1" ht="15.75">
      <c r="A9" s="138"/>
      <c r="C9" s="155"/>
      <c r="D9" s="155"/>
      <c r="E9" s="155"/>
      <c r="H9" s="155"/>
      <c r="I9" s="155"/>
      <c r="J9" s="155"/>
      <c r="K9" s="138"/>
    </row>
    <row r="10" spans="1:11" s="134" customFormat="1" ht="31.5">
      <c r="A10" s="156"/>
      <c r="B10" s="19" t="s">
        <v>18</v>
      </c>
      <c r="C10" s="157" t="s">
        <v>1519</v>
      </c>
      <c r="D10" s="157" t="s">
        <v>1518</v>
      </c>
      <c r="E10" s="157" t="s">
        <v>1411</v>
      </c>
      <c r="G10" s="19" t="s">
        <v>18</v>
      </c>
      <c r="H10" s="157" t="s">
        <v>1519</v>
      </c>
      <c r="I10" s="157" t="s">
        <v>1518</v>
      </c>
      <c r="J10" s="157" t="s">
        <v>1411</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54" operator="equal" stopIfTrue="1">
      <formula>""</formula>
    </cfRule>
  </conditionalFormatting>
  <conditionalFormatting sqref="H11:J11">
    <cfRule type="expression" priority="6" dxfId="50" stopIfTrue="1">
      <formula>$G31&lt;&gt;$L31</formula>
    </cfRule>
  </conditionalFormatting>
  <conditionalFormatting sqref="H12:J25">
    <cfRule type="cellIs" priority="5" dxfId="54" operator="equal" stopIfTrue="1">
      <formula>""</formula>
    </cfRule>
  </conditionalFormatting>
  <conditionalFormatting sqref="C11:E11">
    <cfRule type="expression" priority="4" dxfId="50" stopIfTrue="1">
      <formula>#REF!&lt;&gt;$L11</formula>
    </cfRule>
  </conditionalFormatting>
  <conditionalFormatting sqref="I25:J25">
    <cfRule type="cellIs" priority="3" dxfId="54" operator="equal" stopIfTrue="1">
      <formula>""</formula>
    </cfRule>
  </conditionalFormatting>
  <conditionalFormatting sqref="H25:J25">
    <cfRule type="cellIs" priority="2" dxfId="54" operator="equal" stopIfTrue="1">
      <formula>""</formula>
    </cfRule>
  </conditionalFormatting>
  <conditionalFormatting sqref="J12:J24">
    <cfRule type="cellIs" priority="1" dxfId="54"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1521</v>
      </c>
    </row>
    <row r="3" spans="1:6" ht="12.75">
      <c r="A3" t="s">
        <v>1522</v>
      </c>
      <c r="B3" t="s">
        <v>1523</v>
      </c>
      <c r="C3" t="s">
        <v>1524</v>
      </c>
      <c r="D3" t="s">
        <v>1525</v>
      </c>
      <c r="E3" t="s">
        <v>1526</v>
      </c>
      <c r="F3" t="s">
        <v>1527</v>
      </c>
    </row>
    <row r="4" spans="1:4" ht="12.75">
      <c r="A4">
        <v>199</v>
      </c>
      <c r="B4" t="s">
        <v>1528</v>
      </c>
      <c r="C4" t="s">
        <v>1529</v>
      </c>
      <c r="D4" t="s">
        <v>1530</v>
      </c>
    </row>
    <row r="5" spans="1:6" ht="12.75">
      <c r="A5">
        <v>198</v>
      </c>
      <c r="B5" t="s">
        <v>1531</v>
      </c>
      <c r="C5" t="s">
        <v>1529</v>
      </c>
      <c r="D5" t="s">
        <v>1532</v>
      </c>
      <c r="F5" t="s">
        <v>1533</v>
      </c>
    </row>
    <row r="6" spans="1:6" ht="12.75">
      <c r="A6">
        <v>198</v>
      </c>
      <c r="B6" t="s">
        <v>1534</v>
      </c>
      <c r="C6" t="s">
        <v>1529</v>
      </c>
      <c r="D6" t="s">
        <v>1535</v>
      </c>
      <c r="E6" t="s">
        <v>17</v>
      </c>
      <c r="F6" t="s">
        <v>1536</v>
      </c>
    </row>
    <row r="7" spans="1:6" ht="12.75">
      <c r="A7">
        <v>198</v>
      </c>
      <c r="B7" t="s">
        <v>1537</v>
      </c>
      <c r="C7" t="s">
        <v>1529</v>
      </c>
      <c r="D7" t="s">
        <v>1538</v>
      </c>
      <c r="E7" t="s">
        <v>17</v>
      </c>
      <c r="F7" t="s">
        <v>1539</v>
      </c>
    </row>
    <row r="8" spans="1:6" ht="12.75">
      <c r="A8">
        <v>198</v>
      </c>
      <c r="B8" t="s">
        <v>1540</v>
      </c>
      <c r="C8" t="s">
        <v>1529</v>
      </c>
      <c r="D8" t="s">
        <v>1541</v>
      </c>
      <c r="E8" t="s">
        <v>17</v>
      </c>
      <c r="F8" t="s">
        <v>1542</v>
      </c>
    </row>
    <row r="9" spans="1:6" ht="12.75">
      <c r="A9">
        <v>198</v>
      </c>
      <c r="B9" t="s">
        <v>1543</v>
      </c>
      <c r="C9" t="s">
        <v>1529</v>
      </c>
      <c r="D9" t="s">
        <v>1544</v>
      </c>
      <c r="E9" t="s">
        <v>17</v>
      </c>
      <c r="F9" t="s">
        <v>1545</v>
      </c>
    </row>
    <row r="10" spans="1:6" ht="12.75">
      <c r="A10">
        <v>198</v>
      </c>
      <c r="B10" t="s">
        <v>1546</v>
      </c>
      <c r="C10" t="s">
        <v>1529</v>
      </c>
      <c r="D10" t="s">
        <v>1547</v>
      </c>
      <c r="E10" t="s">
        <v>17</v>
      </c>
      <c r="F10" t="s">
        <v>1548</v>
      </c>
    </row>
    <row r="11" spans="1:6" ht="12.75">
      <c r="A11">
        <v>198</v>
      </c>
      <c r="B11" t="s">
        <v>1549</v>
      </c>
      <c r="C11" t="s">
        <v>1529</v>
      </c>
      <c r="D11" t="s">
        <v>1550</v>
      </c>
      <c r="E11" t="s">
        <v>17</v>
      </c>
      <c r="F11" t="s">
        <v>1551</v>
      </c>
    </row>
    <row r="12" spans="1:6" ht="12.75">
      <c r="A12">
        <v>198</v>
      </c>
      <c r="B12" t="s">
        <v>1552</v>
      </c>
      <c r="C12" t="s">
        <v>1529</v>
      </c>
      <c r="D12" t="s">
        <v>1550</v>
      </c>
      <c r="E12" t="s">
        <v>17</v>
      </c>
      <c r="F12" t="s">
        <v>1553</v>
      </c>
    </row>
    <row r="13" spans="1:6" ht="12.75">
      <c r="A13">
        <v>198</v>
      </c>
      <c r="B13" t="s">
        <v>1554</v>
      </c>
      <c r="C13" t="s">
        <v>1529</v>
      </c>
      <c r="D13" t="s">
        <v>1550</v>
      </c>
      <c r="E13" t="s">
        <v>17</v>
      </c>
      <c r="F13" t="s">
        <v>1555</v>
      </c>
    </row>
    <row r="14" spans="1:4" ht="12.75">
      <c r="A14">
        <v>199</v>
      </c>
      <c r="B14" t="s">
        <v>1556</v>
      </c>
      <c r="C14" t="s">
        <v>1529</v>
      </c>
      <c r="D14" t="s">
        <v>1557</v>
      </c>
    </row>
    <row r="15" spans="1:4" ht="12.75">
      <c r="A15">
        <v>199</v>
      </c>
      <c r="B15" t="s">
        <v>1558</v>
      </c>
      <c r="C15" t="s">
        <v>1529</v>
      </c>
      <c r="D15" t="s">
        <v>1559</v>
      </c>
    </row>
    <row r="16" spans="1:4" ht="12.75">
      <c r="A16">
        <v>199</v>
      </c>
      <c r="B16" t="s">
        <v>1560</v>
      </c>
      <c r="C16" t="s">
        <v>1529</v>
      </c>
      <c r="D16" t="s">
        <v>1561</v>
      </c>
    </row>
    <row r="17" spans="1:6" ht="12.75">
      <c r="A17">
        <v>198</v>
      </c>
      <c r="B17" t="s">
        <v>811</v>
      </c>
      <c r="C17" t="s">
        <v>1529</v>
      </c>
      <c r="D17" t="s">
        <v>1562</v>
      </c>
      <c r="F17" t="s">
        <v>1533</v>
      </c>
    </row>
    <row r="18" spans="1:6" ht="12.75">
      <c r="A18">
        <v>198</v>
      </c>
      <c r="B18" t="s">
        <v>813</v>
      </c>
      <c r="C18" t="s">
        <v>1529</v>
      </c>
      <c r="D18" t="s">
        <v>1562</v>
      </c>
      <c r="F18" t="s">
        <v>1533</v>
      </c>
    </row>
    <row r="19" spans="1:6" ht="12.75">
      <c r="A19">
        <v>198</v>
      </c>
      <c r="B19" t="s">
        <v>815</v>
      </c>
      <c r="C19" t="s">
        <v>1529</v>
      </c>
      <c r="D19" t="s">
        <v>1562</v>
      </c>
      <c r="F19" t="s">
        <v>1533</v>
      </c>
    </row>
    <row r="20" spans="1:6" ht="12.75">
      <c r="A20">
        <v>198</v>
      </c>
      <c r="B20" t="s">
        <v>1563</v>
      </c>
      <c r="C20" t="s">
        <v>1529</v>
      </c>
      <c r="D20" t="s">
        <v>1564</v>
      </c>
      <c r="F20" t="s">
        <v>1533</v>
      </c>
    </row>
    <row r="21" spans="1:6" ht="12.75">
      <c r="A21">
        <v>198</v>
      </c>
      <c r="B21" t="s">
        <v>1565</v>
      </c>
      <c r="C21" t="s">
        <v>1529</v>
      </c>
      <c r="D21" t="s">
        <v>1566</v>
      </c>
      <c r="F21" t="s">
        <v>1533</v>
      </c>
    </row>
    <row r="22" spans="1:4" ht="12.75">
      <c r="A22">
        <v>153</v>
      </c>
      <c r="B22" t="s">
        <v>1567</v>
      </c>
      <c r="C22" t="s">
        <v>222</v>
      </c>
      <c r="D22" t="s">
        <v>1568</v>
      </c>
    </row>
    <row r="23" spans="1:5" ht="12.75">
      <c r="A23">
        <v>103</v>
      </c>
      <c r="B23" t="s">
        <v>1569</v>
      </c>
      <c r="C23" t="s">
        <v>222</v>
      </c>
      <c r="E23" t="s">
        <v>1570</v>
      </c>
    </row>
    <row r="24" spans="1:5" ht="12.75">
      <c r="A24">
        <v>103</v>
      </c>
      <c r="B24" t="s">
        <v>1571</v>
      </c>
      <c r="C24" t="s">
        <v>1572</v>
      </c>
      <c r="E24" t="s">
        <v>1570</v>
      </c>
    </row>
    <row r="25" spans="1:5" ht="12.75">
      <c r="A25">
        <v>103</v>
      </c>
      <c r="B25" t="s">
        <v>1573</v>
      </c>
      <c r="C25" t="s">
        <v>1574</v>
      </c>
      <c r="E25" t="s">
        <v>1570</v>
      </c>
    </row>
    <row r="26" spans="1:5" ht="12.75">
      <c r="A26">
        <v>103</v>
      </c>
      <c r="B26" t="s">
        <v>1575</v>
      </c>
      <c r="C26" t="s">
        <v>1576</v>
      </c>
      <c r="E26" t="s">
        <v>1570</v>
      </c>
    </row>
    <row r="27" spans="1:5" ht="12.75">
      <c r="A27">
        <v>103</v>
      </c>
      <c r="B27" t="s">
        <v>1577</v>
      </c>
      <c r="C27" t="s">
        <v>1578</v>
      </c>
      <c r="E27" t="s">
        <v>1570</v>
      </c>
    </row>
    <row r="28" spans="1:5" ht="12.75">
      <c r="A28">
        <v>103</v>
      </c>
      <c r="B28" t="s">
        <v>1579</v>
      </c>
      <c r="C28" t="s">
        <v>1580</v>
      </c>
      <c r="E28" t="s">
        <v>1570</v>
      </c>
    </row>
    <row r="29" spans="1:5" ht="12.75">
      <c r="A29">
        <v>103</v>
      </c>
      <c r="B29" t="s">
        <v>1581</v>
      </c>
      <c r="C29" t="s">
        <v>1582</v>
      </c>
      <c r="E29" t="s">
        <v>1570</v>
      </c>
    </row>
    <row r="30" spans="1:6" ht="12.75">
      <c r="A30">
        <v>103</v>
      </c>
      <c r="B30" t="s">
        <v>1583</v>
      </c>
      <c r="C30" t="s">
        <v>221</v>
      </c>
      <c r="D30" t="s">
        <v>1584</v>
      </c>
      <c r="F30" s="165" t="s">
        <v>1585</v>
      </c>
    </row>
    <row r="31" spans="1:5" ht="12.75">
      <c r="A31">
        <v>103</v>
      </c>
      <c r="B31" t="s">
        <v>1586</v>
      </c>
      <c r="C31" t="s">
        <v>231</v>
      </c>
      <c r="E31" t="s">
        <v>1570</v>
      </c>
    </row>
    <row r="32" spans="1:5" ht="12.75">
      <c r="A32">
        <v>103</v>
      </c>
      <c r="B32" t="s">
        <v>1587</v>
      </c>
      <c r="C32" t="s">
        <v>244</v>
      </c>
      <c r="E32" t="s">
        <v>1570</v>
      </c>
    </row>
    <row r="33" spans="1:5" ht="12.75">
      <c r="A33">
        <v>103</v>
      </c>
      <c r="B33" t="s">
        <v>1588</v>
      </c>
      <c r="C33" t="s">
        <v>260</v>
      </c>
      <c r="E33" t="s">
        <v>1570</v>
      </c>
    </row>
    <row r="34" spans="1:5" ht="12.75">
      <c r="A34">
        <v>103</v>
      </c>
      <c r="B34" t="s">
        <v>1589</v>
      </c>
      <c r="C34" t="s">
        <v>1590</v>
      </c>
      <c r="E34" t="s">
        <v>1570</v>
      </c>
    </row>
    <row r="35" spans="1:5" ht="12.75">
      <c r="A35">
        <v>103</v>
      </c>
      <c r="B35" t="s">
        <v>1591</v>
      </c>
      <c r="C35" t="s">
        <v>1592</v>
      </c>
      <c r="E35" t="s">
        <v>1570</v>
      </c>
    </row>
    <row r="36" spans="1:5" ht="12.75">
      <c r="A36">
        <v>103</v>
      </c>
      <c r="B36" t="s">
        <v>1593</v>
      </c>
      <c r="C36" t="s">
        <v>1594</v>
      </c>
      <c r="E36" t="s">
        <v>1570</v>
      </c>
    </row>
    <row r="37" spans="1:5" ht="12.75">
      <c r="A37">
        <v>103</v>
      </c>
      <c r="B37" t="s">
        <v>1595</v>
      </c>
      <c r="C37" t="s">
        <v>1596</v>
      </c>
      <c r="E37" t="s">
        <v>1570</v>
      </c>
    </row>
    <row r="38" spans="1:5" ht="12.75">
      <c r="A38">
        <v>103</v>
      </c>
      <c r="B38" t="s">
        <v>1597</v>
      </c>
      <c r="C38" t="s">
        <v>1598</v>
      </c>
      <c r="E38" t="s">
        <v>1570</v>
      </c>
    </row>
    <row r="39" spans="1:6" ht="12.75">
      <c r="A39">
        <v>198</v>
      </c>
      <c r="B39" t="s">
        <v>1599</v>
      </c>
      <c r="C39" t="s">
        <v>1529</v>
      </c>
      <c r="D39" t="s">
        <v>1600</v>
      </c>
      <c r="F39" t="s">
        <v>1533</v>
      </c>
    </row>
    <row r="40" spans="1:6" ht="12.75">
      <c r="A40">
        <v>198</v>
      </c>
      <c r="B40" t="s">
        <v>1601</v>
      </c>
      <c r="C40" t="s">
        <v>1529</v>
      </c>
      <c r="D40" t="s">
        <v>1600</v>
      </c>
      <c r="F40" t="s">
        <v>1533</v>
      </c>
    </row>
    <row r="41" spans="1:6" ht="12.75">
      <c r="A41">
        <v>198</v>
      </c>
      <c r="B41" t="s">
        <v>1602</v>
      </c>
      <c r="C41" t="s">
        <v>1529</v>
      </c>
      <c r="D41" t="s">
        <v>1603</v>
      </c>
      <c r="F41" t="s">
        <v>1533</v>
      </c>
    </row>
    <row r="42" spans="1:6" ht="12.75">
      <c r="A42">
        <v>199</v>
      </c>
      <c r="B42" t="s">
        <v>1604</v>
      </c>
      <c r="C42" t="s">
        <v>1529</v>
      </c>
      <c r="D42" t="s">
        <v>1605</v>
      </c>
      <c r="F42" t="s">
        <v>1606</v>
      </c>
    </row>
    <row r="43" spans="1:6" ht="12.75">
      <c r="A43">
        <v>119</v>
      </c>
      <c r="B43" t="s">
        <v>1607</v>
      </c>
      <c r="C43" t="s">
        <v>221</v>
      </c>
      <c r="D43" t="s">
        <v>1608</v>
      </c>
      <c r="E43" t="s">
        <v>1609</v>
      </c>
      <c r="F43" t="s">
        <v>1610</v>
      </c>
    </row>
    <row r="44" spans="1:4" ht="12.75">
      <c r="A44">
        <v>119</v>
      </c>
      <c r="B44" t="s">
        <v>1611</v>
      </c>
      <c r="C44" t="s">
        <v>245</v>
      </c>
      <c r="D44" t="s">
        <v>1612</v>
      </c>
    </row>
    <row r="45" spans="1:6" ht="12.75">
      <c r="A45">
        <v>199</v>
      </c>
      <c r="B45" t="s">
        <v>1613</v>
      </c>
      <c r="C45" t="s">
        <v>1529</v>
      </c>
      <c r="D45" t="s">
        <v>1614</v>
      </c>
      <c r="F45" t="s">
        <v>1611</v>
      </c>
    </row>
    <row r="46" spans="1:6" ht="12.75">
      <c r="A46">
        <v>119</v>
      </c>
      <c r="B46" t="s">
        <v>1615</v>
      </c>
      <c r="C46" t="s">
        <v>257</v>
      </c>
      <c r="D46" t="s">
        <v>1616</v>
      </c>
      <c r="F46" t="s">
        <v>1617</v>
      </c>
    </row>
    <row r="47" spans="1:6" ht="12.75">
      <c r="A47">
        <v>119</v>
      </c>
      <c r="B47" t="s">
        <v>1618</v>
      </c>
      <c r="C47" t="s">
        <v>1619</v>
      </c>
      <c r="D47" t="s">
        <v>1620</v>
      </c>
      <c r="E47" t="s">
        <v>1621</v>
      </c>
      <c r="F47" t="s">
        <v>1583</v>
      </c>
    </row>
    <row r="48" spans="1:6" ht="12.75">
      <c r="A48">
        <v>119</v>
      </c>
      <c r="B48" t="s">
        <v>1622</v>
      </c>
      <c r="C48" t="s">
        <v>258</v>
      </c>
      <c r="D48" t="s">
        <v>1623</v>
      </c>
      <c r="E48" s="165" t="s">
        <v>1624</v>
      </c>
      <c r="F48" t="s">
        <v>1625</v>
      </c>
    </row>
    <row r="49" spans="1:3" ht="12.75">
      <c r="A49">
        <v>119</v>
      </c>
      <c r="B49" t="s">
        <v>1626</v>
      </c>
      <c r="C49" t="s">
        <v>1627</v>
      </c>
    </row>
    <row r="50" spans="1:3" ht="12.75">
      <c r="A50">
        <v>119</v>
      </c>
      <c r="B50" t="s">
        <v>1628</v>
      </c>
      <c r="C50" t="s">
        <v>1629</v>
      </c>
    </row>
    <row r="51" spans="1:3" ht="12.75">
      <c r="A51">
        <v>119</v>
      </c>
      <c r="B51" t="s">
        <v>1630</v>
      </c>
      <c r="C51" t="s">
        <v>1631</v>
      </c>
    </row>
    <row r="52" spans="1:3" ht="12.75">
      <c r="A52">
        <v>119</v>
      </c>
      <c r="B52" t="s">
        <v>1632</v>
      </c>
      <c r="C52" t="s">
        <v>1633</v>
      </c>
    </row>
    <row r="53" spans="1:3" ht="12.75">
      <c r="A53">
        <v>119</v>
      </c>
      <c r="B53" t="s">
        <v>1634</v>
      </c>
      <c r="C53" t="s">
        <v>1635</v>
      </c>
    </row>
    <row r="54" spans="1:6" ht="12.75">
      <c r="A54">
        <v>119</v>
      </c>
      <c r="B54" t="s">
        <v>1636</v>
      </c>
      <c r="C54" t="s">
        <v>1637</v>
      </c>
      <c r="D54" t="s">
        <v>1638</v>
      </c>
      <c r="F54" t="s">
        <v>1639</v>
      </c>
    </row>
    <row r="55" spans="1:6" ht="12.75">
      <c r="A55">
        <v>119</v>
      </c>
      <c r="B55" t="s">
        <v>1640</v>
      </c>
      <c r="C55" t="s">
        <v>1641</v>
      </c>
      <c r="D55" t="s">
        <v>1642</v>
      </c>
      <c r="F55" t="s">
        <v>1643</v>
      </c>
    </row>
    <row r="56" spans="1:6" ht="12.75">
      <c r="A56">
        <v>198</v>
      </c>
      <c r="B56" t="s">
        <v>1644</v>
      </c>
      <c r="C56" t="s">
        <v>1529</v>
      </c>
      <c r="D56" t="s">
        <v>1645</v>
      </c>
      <c r="F56" t="s">
        <v>1646</v>
      </c>
    </row>
    <row r="57" spans="1:6" ht="12.75">
      <c r="A57">
        <v>198</v>
      </c>
      <c r="B57" t="s">
        <v>1647</v>
      </c>
      <c r="C57" t="s">
        <v>1529</v>
      </c>
      <c r="D57" t="s">
        <v>1648</v>
      </c>
      <c r="F57" t="s">
        <v>1533</v>
      </c>
    </row>
    <row r="58" spans="1:6" ht="12.75">
      <c r="A58">
        <v>198</v>
      </c>
      <c r="B58" t="s">
        <v>1649</v>
      </c>
      <c r="C58" t="s">
        <v>1529</v>
      </c>
      <c r="D58" t="s">
        <v>1650</v>
      </c>
      <c r="F58" t="s">
        <v>1533</v>
      </c>
    </row>
    <row r="59" spans="1:6" ht="12.75">
      <c r="A59">
        <v>198</v>
      </c>
      <c r="B59" t="s">
        <v>1651</v>
      </c>
      <c r="C59" t="s">
        <v>1529</v>
      </c>
      <c r="D59" t="s">
        <v>1652</v>
      </c>
      <c r="F59" t="s">
        <v>1646</v>
      </c>
    </row>
    <row r="60" spans="1:6" ht="12.75">
      <c r="A60">
        <v>199</v>
      </c>
      <c r="B60" t="s">
        <v>1653</v>
      </c>
      <c r="C60" t="s">
        <v>1529</v>
      </c>
      <c r="D60" t="s">
        <v>1654</v>
      </c>
      <c r="F60" t="s">
        <v>1606</v>
      </c>
    </row>
    <row r="61" spans="1:6" ht="12.75">
      <c r="A61">
        <v>106</v>
      </c>
      <c r="B61" t="s">
        <v>568</v>
      </c>
      <c r="C61" t="s">
        <v>221</v>
      </c>
      <c r="D61" t="s">
        <v>652</v>
      </c>
      <c r="F61" t="s">
        <v>1655</v>
      </c>
    </row>
    <row r="62" spans="1:4" ht="12.75">
      <c r="A62">
        <v>106</v>
      </c>
      <c r="B62" t="s">
        <v>577</v>
      </c>
      <c r="C62" t="s">
        <v>230</v>
      </c>
      <c r="D62" t="s">
        <v>549</v>
      </c>
    </row>
    <row r="63" spans="1:5" ht="12.75">
      <c r="A63">
        <v>106</v>
      </c>
      <c r="B63" t="s">
        <v>1120</v>
      </c>
      <c r="C63" t="s">
        <v>1122</v>
      </c>
      <c r="D63" t="s">
        <v>1121</v>
      </c>
      <c r="E63" t="s">
        <v>1656</v>
      </c>
    </row>
    <row r="64" spans="1:6" ht="12.75">
      <c r="A64">
        <v>106</v>
      </c>
      <c r="B64" t="s">
        <v>578</v>
      </c>
      <c r="C64" t="s">
        <v>628</v>
      </c>
      <c r="D64" t="s">
        <v>1657</v>
      </c>
      <c r="F64" t="s">
        <v>1658</v>
      </c>
    </row>
    <row r="65" spans="1:3" ht="12.75">
      <c r="A65">
        <v>106</v>
      </c>
      <c r="B65" t="s">
        <v>579</v>
      </c>
      <c r="C65" t="s">
        <v>630</v>
      </c>
    </row>
    <row r="66" spans="1:3" ht="12.75">
      <c r="A66">
        <v>106</v>
      </c>
      <c r="B66" t="s">
        <v>580</v>
      </c>
      <c r="C66" t="s">
        <v>631</v>
      </c>
    </row>
    <row r="67" spans="1:3" ht="12.75">
      <c r="A67">
        <v>106</v>
      </c>
      <c r="B67" t="s">
        <v>581</v>
      </c>
      <c r="C67" t="s">
        <v>632</v>
      </c>
    </row>
    <row r="68" spans="1:3" ht="12.75">
      <c r="A68">
        <v>106</v>
      </c>
      <c r="B68" t="s">
        <v>582</v>
      </c>
      <c r="C68" t="s">
        <v>633</v>
      </c>
    </row>
    <row r="69" spans="1:3" ht="12.75">
      <c r="A69">
        <v>106</v>
      </c>
      <c r="B69" t="s">
        <v>583</v>
      </c>
      <c r="C69" t="s">
        <v>634</v>
      </c>
    </row>
    <row r="70" spans="1:6" ht="12.75">
      <c r="A70">
        <v>106</v>
      </c>
      <c r="B70" t="s">
        <v>584</v>
      </c>
      <c r="C70" t="s">
        <v>231</v>
      </c>
      <c r="D70" t="s">
        <v>1659</v>
      </c>
      <c r="F70" t="s">
        <v>1660</v>
      </c>
    </row>
    <row r="71" spans="1:4" ht="12.75">
      <c r="A71">
        <v>106</v>
      </c>
      <c r="B71" t="s">
        <v>585</v>
      </c>
      <c r="C71" t="s">
        <v>232</v>
      </c>
      <c r="D71" t="s">
        <v>1661</v>
      </c>
    </row>
    <row r="72" spans="1:6" ht="12.75">
      <c r="A72">
        <v>106</v>
      </c>
      <c r="B72" t="s">
        <v>569</v>
      </c>
      <c r="C72" t="s">
        <v>222</v>
      </c>
      <c r="D72" t="s">
        <v>1662</v>
      </c>
      <c r="E72" s="165" t="s">
        <v>1663</v>
      </c>
      <c r="F72" t="s">
        <v>1664</v>
      </c>
    </row>
    <row r="73" spans="1:4" ht="12.75">
      <c r="A73">
        <v>106</v>
      </c>
      <c r="B73" t="s">
        <v>586</v>
      </c>
      <c r="C73" t="s">
        <v>233</v>
      </c>
      <c r="D73" t="s">
        <v>2</v>
      </c>
    </row>
    <row r="74" spans="1:4" ht="12.75">
      <c r="A74">
        <v>106</v>
      </c>
      <c r="B74" t="s">
        <v>587</v>
      </c>
      <c r="C74" t="s">
        <v>234</v>
      </c>
      <c r="D74" t="s">
        <v>36</v>
      </c>
    </row>
    <row r="75" spans="1:4" ht="12.75">
      <c r="A75">
        <v>106</v>
      </c>
      <c r="B75" t="s">
        <v>588</v>
      </c>
      <c r="C75" t="s">
        <v>235</v>
      </c>
      <c r="D75" t="s">
        <v>29</v>
      </c>
    </row>
    <row r="76" spans="1:4" ht="12.75">
      <c r="A76">
        <v>106</v>
      </c>
      <c r="B76" t="s">
        <v>589</v>
      </c>
      <c r="C76" t="s">
        <v>236</v>
      </c>
      <c r="D76" t="s">
        <v>30</v>
      </c>
    </row>
    <row r="77" spans="1:4" ht="12.75">
      <c r="A77">
        <v>106</v>
      </c>
      <c r="B77" t="s">
        <v>590</v>
      </c>
      <c r="C77" t="s">
        <v>237</v>
      </c>
      <c r="D77" t="s">
        <v>549</v>
      </c>
    </row>
    <row r="78" spans="1:6" ht="12.75">
      <c r="A78">
        <v>106</v>
      </c>
      <c r="B78" t="s">
        <v>591</v>
      </c>
      <c r="C78" t="s">
        <v>238</v>
      </c>
      <c r="D78" t="s">
        <v>1657</v>
      </c>
      <c r="F78" t="s">
        <v>1665</v>
      </c>
    </row>
    <row r="79" spans="1:3" ht="12.75">
      <c r="A79">
        <v>106</v>
      </c>
      <c r="B79" t="s">
        <v>592</v>
      </c>
      <c r="C79" t="s">
        <v>239</v>
      </c>
    </row>
    <row r="80" spans="1:3" ht="12.75">
      <c r="A80">
        <v>106</v>
      </c>
      <c r="B80" t="s">
        <v>593</v>
      </c>
      <c r="C80" t="s">
        <v>240</v>
      </c>
    </row>
    <row r="81" spans="1:3" ht="12.75">
      <c r="A81">
        <v>106</v>
      </c>
      <c r="B81" t="s">
        <v>594</v>
      </c>
      <c r="C81" t="s">
        <v>241</v>
      </c>
    </row>
    <row r="82" spans="1:3" ht="12.75">
      <c r="A82">
        <v>106</v>
      </c>
      <c r="B82" t="s">
        <v>595</v>
      </c>
      <c r="C82" t="s">
        <v>242</v>
      </c>
    </row>
    <row r="83" spans="1:4" ht="12.75">
      <c r="A83">
        <v>106</v>
      </c>
      <c r="B83" t="s">
        <v>570</v>
      </c>
      <c r="C83" t="s">
        <v>223</v>
      </c>
      <c r="D83" t="s">
        <v>28</v>
      </c>
    </row>
    <row r="84" spans="1:3" ht="12.75">
      <c r="A84">
        <v>106</v>
      </c>
      <c r="B84" t="s">
        <v>596</v>
      </c>
      <c r="C84" t="s">
        <v>243</v>
      </c>
    </row>
    <row r="85" spans="1:5" ht="12.75">
      <c r="A85">
        <v>106</v>
      </c>
      <c r="B85" t="s">
        <v>597</v>
      </c>
      <c r="C85" t="s">
        <v>244</v>
      </c>
      <c r="D85" t="s">
        <v>1666</v>
      </c>
      <c r="E85" s="165" t="s">
        <v>1667</v>
      </c>
    </row>
    <row r="86" spans="1:6" ht="12.75">
      <c r="A86">
        <v>106</v>
      </c>
      <c r="B86" t="s">
        <v>598</v>
      </c>
      <c r="C86" t="s">
        <v>245</v>
      </c>
      <c r="D86" t="s">
        <v>651</v>
      </c>
      <c r="F86" t="s">
        <v>1668</v>
      </c>
    </row>
    <row r="87" spans="1:4" ht="12.75">
      <c r="A87">
        <v>106</v>
      </c>
      <c r="B87" t="s">
        <v>599</v>
      </c>
      <c r="C87" t="s">
        <v>246</v>
      </c>
      <c r="D87" t="s">
        <v>552</v>
      </c>
    </row>
    <row r="88" spans="1:5" ht="12.75">
      <c r="A88">
        <v>106</v>
      </c>
      <c r="B88" t="s">
        <v>600</v>
      </c>
      <c r="C88" t="s">
        <v>247</v>
      </c>
      <c r="D88" t="s">
        <v>553</v>
      </c>
      <c r="E88" s="165" t="s">
        <v>1669</v>
      </c>
    </row>
    <row r="89" spans="1:5" ht="12.75">
      <c r="A89">
        <v>106</v>
      </c>
      <c r="B89" t="s">
        <v>601</v>
      </c>
      <c r="C89" t="s">
        <v>248</v>
      </c>
      <c r="D89" t="s">
        <v>249</v>
      </c>
      <c r="E89" s="165" t="s">
        <v>1670</v>
      </c>
    </row>
    <row r="90" spans="1:5" ht="12.75">
      <c r="A90">
        <v>106</v>
      </c>
      <c r="B90" t="s">
        <v>602</v>
      </c>
      <c r="C90" t="s">
        <v>250</v>
      </c>
      <c r="D90" t="s">
        <v>554</v>
      </c>
      <c r="E90" s="165" t="s">
        <v>1671</v>
      </c>
    </row>
    <row r="91" spans="1:6" ht="12.75">
      <c r="A91">
        <v>106</v>
      </c>
      <c r="B91" t="s">
        <v>603</v>
      </c>
      <c r="C91" t="s">
        <v>251</v>
      </c>
      <c r="D91" t="s">
        <v>1672</v>
      </c>
      <c r="E91" s="165" t="s">
        <v>1673</v>
      </c>
      <c r="F91" t="s">
        <v>1674</v>
      </c>
    </row>
    <row r="92" spans="1:3" ht="12.75">
      <c r="A92">
        <v>106</v>
      </c>
      <c r="B92" t="s">
        <v>604</v>
      </c>
      <c r="C92" t="s">
        <v>252</v>
      </c>
    </row>
    <row r="93" spans="1:3" ht="12.75">
      <c r="A93">
        <v>106</v>
      </c>
      <c r="B93" t="s">
        <v>605</v>
      </c>
      <c r="C93" t="s">
        <v>253</v>
      </c>
    </row>
    <row r="94" spans="1:5" ht="12.75">
      <c r="A94">
        <v>106</v>
      </c>
      <c r="B94" t="s">
        <v>571</v>
      </c>
      <c r="C94" t="s">
        <v>224</v>
      </c>
      <c r="D94" t="s">
        <v>29</v>
      </c>
      <c r="E94" t="s">
        <v>1675</v>
      </c>
    </row>
    <row r="95" spans="1:3" ht="12.75">
      <c r="A95">
        <v>106</v>
      </c>
      <c r="B95" t="s">
        <v>606</v>
      </c>
      <c r="C95" t="s">
        <v>254</v>
      </c>
    </row>
    <row r="96" spans="1:3" ht="12.75">
      <c r="A96">
        <v>106</v>
      </c>
      <c r="B96" t="s">
        <v>607</v>
      </c>
      <c r="C96" t="s">
        <v>255</v>
      </c>
    </row>
    <row r="97" spans="1:3" ht="12.75">
      <c r="A97">
        <v>106</v>
      </c>
      <c r="B97" t="s">
        <v>608</v>
      </c>
      <c r="C97" t="s">
        <v>256</v>
      </c>
    </row>
    <row r="98" spans="1:6" ht="12.75">
      <c r="A98">
        <v>106</v>
      </c>
      <c r="B98" t="s">
        <v>609</v>
      </c>
      <c r="C98" t="s">
        <v>257</v>
      </c>
      <c r="D98" t="s">
        <v>1676</v>
      </c>
      <c r="F98" t="s">
        <v>1677</v>
      </c>
    </row>
    <row r="99" spans="1:6" ht="12.75">
      <c r="A99">
        <v>106</v>
      </c>
      <c r="B99" t="s">
        <v>1678</v>
      </c>
      <c r="C99" t="s">
        <v>1619</v>
      </c>
      <c r="D99" t="s">
        <v>1679</v>
      </c>
      <c r="E99" t="s">
        <v>1680</v>
      </c>
      <c r="F99" t="s">
        <v>1681</v>
      </c>
    </row>
    <row r="100" spans="1:6" ht="12.75">
      <c r="A100">
        <v>106</v>
      </c>
      <c r="B100" t="s">
        <v>610</v>
      </c>
      <c r="C100" t="s">
        <v>258</v>
      </c>
      <c r="D100" t="s">
        <v>1682</v>
      </c>
      <c r="F100" t="s">
        <v>1683</v>
      </c>
    </row>
    <row r="101" spans="1:6" ht="12.75">
      <c r="A101">
        <v>198</v>
      </c>
      <c r="B101" t="s">
        <v>1684</v>
      </c>
      <c r="C101" t="s">
        <v>1529</v>
      </c>
      <c r="D101" t="s">
        <v>1685</v>
      </c>
      <c r="F101" t="s">
        <v>1686</v>
      </c>
    </row>
    <row r="102" spans="1:6" ht="12.75">
      <c r="A102">
        <v>198</v>
      </c>
      <c r="B102" t="s">
        <v>1687</v>
      </c>
      <c r="C102" t="s">
        <v>1529</v>
      </c>
      <c r="D102" t="s">
        <v>1685</v>
      </c>
      <c r="F102" t="s">
        <v>1688</v>
      </c>
    </row>
    <row r="103" spans="1:4" ht="12.75">
      <c r="A103">
        <v>199</v>
      </c>
      <c r="B103" t="s">
        <v>1689</v>
      </c>
      <c r="C103" t="s">
        <v>1529</v>
      </c>
      <c r="D103" t="s">
        <v>1690</v>
      </c>
    </row>
    <row r="104" spans="1:6" ht="12.75">
      <c r="A104">
        <v>199</v>
      </c>
      <c r="B104" t="s">
        <v>1691</v>
      </c>
      <c r="C104" t="s">
        <v>1529</v>
      </c>
      <c r="D104" t="s">
        <v>1692</v>
      </c>
      <c r="F104" t="s">
        <v>610</v>
      </c>
    </row>
    <row r="105" spans="1:4" ht="12.75">
      <c r="A105">
        <v>106</v>
      </c>
      <c r="B105" t="s">
        <v>572</v>
      </c>
      <c r="C105" t="s">
        <v>225</v>
      </c>
      <c r="D105" t="s">
        <v>1693</v>
      </c>
    </row>
    <row r="106" spans="1:5" ht="12.75">
      <c r="A106">
        <v>106</v>
      </c>
      <c r="B106" t="s">
        <v>573</v>
      </c>
      <c r="C106" t="s">
        <v>226</v>
      </c>
      <c r="D106" t="s">
        <v>547</v>
      </c>
      <c r="E106" s="165" t="s">
        <v>1694</v>
      </c>
    </row>
    <row r="107" spans="1:4" ht="12.75">
      <c r="A107">
        <v>106</v>
      </c>
      <c r="B107" t="s">
        <v>574</v>
      </c>
      <c r="C107" t="s">
        <v>227</v>
      </c>
      <c r="D107" t="s">
        <v>548</v>
      </c>
    </row>
    <row r="108" spans="1:4" ht="12.75">
      <c r="A108">
        <v>106</v>
      </c>
      <c r="B108" t="s">
        <v>575</v>
      </c>
      <c r="C108" t="s">
        <v>228</v>
      </c>
      <c r="D108" t="s">
        <v>1695</v>
      </c>
    </row>
    <row r="109" spans="1:4" ht="12.75">
      <c r="A109">
        <v>106</v>
      </c>
      <c r="B109" t="s">
        <v>576</v>
      </c>
      <c r="C109" t="s">
        <v>229</v>
      </c>
      <c r="D109" t="s">
        <v>30</v>
      </c>
    </row>
    <row r="110" spans="1:6" ht="12.75">
      <c r="A110">
        <v>152</v>
      </c>
      <c r="B110" t="s">
        <v>1696</v>
      </c>
      <c r="C110" t="s">
        <v>221</v>
      </c>
      <c r="D110" t="s">
        <v>1697</v>
      </c>
      <c r="F110" t="s">
        <v>1698</v>
      </c>
    </row>
    <row r="111" spans="1:6" ht="12.75">
      <c r="A111">
        <v>152</v>
      </c>
      <c r="B111" t="s">
        <v>1699</v>
      </c>
      <c r="C111" t="s">
        <v>245</v>
      </c>
      <c r="D111" t="s">
        <v>1700</v>
      </c>
      <c r="E111" t="s">
        <v>1701</v>
      </c>
      <c r="F111" t="s">
        <v>1702</v>
      </c>
    </row>
    <row r="112" spans="1:4" ht="12.75">
      <c r="A112">
        <v>152</v>
      </c>
      <c r="B112" t="s">
        <v>1703</v>
      </c>
      <c r="C112" t="s">
        <v>246</v>
      </c>
      <c r="D112" t="s">
        <v>1704</v>
      </c>
    </row>
    <row r="113" spans="1:4" ht="12.75">
      <c r="A113">
        <v>152</v>
      </c>
      <c r="B113" t="s">
        <v>1705</v>
      </c>
      <c r="C113" t="s">
        <v>247</v>
      </c>
      <c r="D113" t="s">
        <v>1706</v>
      </c>
    </row>
    <row r="114" spans="1:4" ht="12.75">
      <c r="A114">
        <v>152</v>
      </c>
      <c r="B114" t="s">
        <v>1707</v>
      </c>
      <c r="C114" t="s">
        <v>248</v>
      </c>
      <c r="D114" t="s">
        <v>1708</v>
      </c>
    </row>
    <row r="115" spans="1:4" ht="12.75">
      <c r="A115">
        <v>152</v>
      </c>
      <c r="B115" t="s">
        <v>1709</v>
      </c>
      <c r="C115" t="s">
        <v>250</v>
      </c>
      <c r="D115" t="s">
        <v>1710</v>
      </c>
    </row>
    <row r="116" spans="1:4" ht="12.75">
      <c r="A116">
        <v>152</v>
      </c>
      <c r="B116" t="s">
        <v>1711</v>
      </c>
      <c r="C116" t="s">
        <v>251</v>
      </c>
      <c r="D116" t="s">
        <v>1712</v>
      </c>
    </row>
    <row r="117" spans="1:4" ht="12.75">
      <c r="A117">
        <v>152</v>
      </c>
      <c r="B117" t="s">
        <v>1713</v>
      </c>
      <c r="C117" t="s">
        <v>262</v>
      </c>
      <c r="D117" t="s">
        <v>1714</v>
      </c>
    </row>
    <row r="118" spans="1:4" ht="12.75">
      <c r="A118">
        <v>152</v>
      </c>
      <c r="B118" t="s">
        <v>1715</v>
      </c>
      <c r="C118" t="s">
        <v>263</v>
      </c>
      <c r="D118" t="s">
        <v>1716</v>
      </c>
    </row>
    <row r="119" spans="1:4" ht="12.75">
      <c r="A119">
        <v>152</v>
      </c>
      <c r="B119" t="s">
        <v>1717</v>
      </c>
      <c r="C119" t="s">
        <v>261</v>
      </c>
      <c r="D119" t="s">
        <v>1718</v>
      </c>
    </row>
    <row r="120" spans="1:4" ht="12.75">
      <c r="A120">
        <v>152</v>
      </c>
      <c r="B120" t="s">
        <v>1719</v>
      </c>
      <c r="C120" t="s">
        <v>264</v>
      </c>
      <c r="D120" t="s">
        <v>1720</v>
      </c>
    </row>
    <row r="121" spans="1:4" ht="12.75">
      <c r="A121">
        <v>152</v>
      </c>
      <c r="B121" t="s">
        <v>1721</v>
      </c>
      <c r="C121" t="s">
        <v>265</v>
      </c>
      <c r="D121" t="s">
        <v>1722</v>
      </c>
    </row>
    <row r="122" spans="1:6" ht="12.75">
      <c r="A122">
        <v>152</v>
      </c>
      <c r="B122" t="s">
        <v>1723</v>
      </c>
      <c r="C122" t="s">
        <v>266</v>
      </c>
      <c r="D122" t="s">
        <v>1724</v>
      </c>
      <c r="E122" s="165" t="s">
        <v>1725</v>
      </c>
      <c r="F122" t="s">
        <v>1726</v>
      </c>
    </row>
    <row r="123" spans="1:4" ht="12.75">
      <c r="A123">
        <v>152</v>
      </c>
      <c r="B123" t="s">
        <v>1727</v>
      </c>
      <c r="C123" t="s">
        <v>222</v>
      </c>
      <c r="D123" t="s">
        <v>1728</v>
      </c>
    </row>
    <row r="124" spans="1:6" ht="12.75">
      <c r="A124">
        <v>152</v>
      </c>
      <c r="B124" t="s">
        <v>1729</v>
      </c>
      <c r="C124" t="s">
        <v>257</v>
      </c>
      <c r="D124" t="s">
        <v>1730</v>
      </c>
      <c r="F124" t="s">
        <v>1731</v>
      </c>
    </row>
    <row r="125" spans="1:4" ht="12.75">
      <c r="A125">
        <v>152</v>
      </c>
      <c r="B125" t="s">
        <v>1732</v>
      </c>
      <c r="C125" t="s">
        <v>269</v>
      </c>
      <c r="D125" t="s">
        <v>1733</v>
      </c>
    </row>
    <row r="126" spans="1:4" ht="12.75">
      <c r="A126">
        <v>152</v>
      </c>
      <c r="B126" t="s">
        <v>1734</v>
      </c>
      <c r="C126" t="s">
        <v>270</v>
      </c>
      <c r="D126" t="s">
        <v>1735</v>
      </c>
    </row>
    <row r="127" spans="1:6" ht="12.75">
      <c r="A127">
        <v>152</v>
      </c>
      <c r="B127" t="s">
        <v>1610</v>
      </c>
      <c r="C127" t="s">
        <v>1619</v>
      </c>
      <c r="D127" t="s">
        <v>1736</v>
      </c>
      <c r="F127" t="s">
        <v>1737</v>
      </c>
    </row>
    <row r="128" spans="1:4" ht="12.75">
      <c r="A128">
        <v>152</v>
      </c>
      <c r="B128" t="s">
        <v>1738</v>
      </c>
      <c r="C128" t="s">
        <v>231</v>
      </c>
      <c r="D128" t="s">
        <v>1739</v>
      </c>
    </row>
    <row r="129" spans="1:4" ht="12.75">
      <c r="A129">
        <v>152</v>
      </c>
      <c r="B129" t="s">
        <v>1740</v>
      </c>
      <c r="C129" t="s">
        <v>244</v>
      </c>
      <c r="D129" t="s">
        <v>1741</v>
      </c>
    </row>
    <row r="130" spans="1:5" ht="12.75">
      <c r="A130">
        <v>152</v>
      </c>
      <c r="B130" t="s">
        <v>1742</v>
      </c>
      <c r="C130" t="s">
        <v>260</v>
      </c>
      <c r="D130" t="s">
        <v>1743</v>
      </c>
      <c r="E130" t="s">
        <v>1744</v>
      </c>
    </row>
    <row r="131" spans="1:5" ht="12.75">
      <c r="A131">
        <v>152</v>
      </c>
      <c r="B131" t="s">
        <v>1745</v>
      </c>
      <c r="C131" t="s">
        <v>1590</v>
      </c>
      <c r="D131" t="s">
        <v>1746</v>
      </c>
      <c r="E131" t="s">
        <v>1747</v>
      </c>
    </row>
    <row r="132" spans="1:4" ht="12.75">
      <c r="A132">
        <v>152</v>
      </c>
      <c r="B132" t="s">
        <v>1748</v>
      </c>
      <c r="C132" t="s">
        <v>1592</v>
      </c>
      <c r="D132" t="s">
        <v>1749</v>
      </c>
    </row>
    <row r="133" spans="1:5" ht="12.75">
      <c r="A133">
        <v>152</v>
      </c>
      <c r="B133" t="s">
        <v>1750</v>
      </c>
      <c r="C133" t="s">
        <v>1594</v>
      </c>
      <c r="D133" t="s">
        <v>1751</v>
      </c>
      <c r="E133" s="165" t="s">
        <v>1752</v>
      </c>
    </row>
    <row r="134" spans="1:5" ht="12.75">
      <c r="A134">
        <v>152</v>
      </c>
      <c r="B134" t="s">
        <v>1753</v>
      </c>
      <c r="C134" t="s">
        <v>1596</v>
      </c>
      <c r="D134" t="s">
        <v>1754</v>
      </c>
      <c r="E134" t="s">
        <v>1755</v>
      </c>
    </row>
    <row r="135" spans="1:6" ht="12.75">
      <c r="A135">
        <v>198</v>
      </c>
      <c r="B135" t="s">
        <v>1756</v>
      </c>
      <c r="C135" t="s">
        <v>1529</v>
      </c>
      <c r="D135" t="s">
        <v>1757</v>
      </c>
      <c r="F135" t="s">
        <v>1533</v>
      </c>
    </row>
    <row r="136" spans="1:6" ht="12.75">
      <c r="A136">
        <v>120</v>
      </c>
      <c r="B136" t="s">
        <v>1758</v>
      </c>
      <c r="C136" t="s">
        <v>221</v>
      </c>
      <c r="D136" t="s">
        <v>1759</v>
      </c>
      <c r="F136" t="s">
        <v>1760</v>
      </c>
    </row>
    <row r="137" spans="1:3" ht="12.75">
      <c r="A137">
        <v>120</v>
      </c>
      <c r="B137" t="s">
        <v>1761</v>
      </c>
      <c r="C137" t="s">
        <v>1762</v>
      </c>
    </row>
    <row r="138" spans="1:3" ht="12.75">
      <c r="A138">
        <v>120</v>
      </c>
      <c r="B138" t="s">
        <v>1763</v>
      </c>
      <c r="C138" t="s">
        <v>1764</v>
      </c>
    </row>
    <row r="139" spans="1:3" ht="12.75">
      <c r="A139">
        <v>120</v>
      </c>
      <c r="B139" t="s">
        <v>1765</v>
      </c>
      <c r="C139" t="s">
        <v>1766</v>
      </c>
    </row>
    <row r="140" spans="1:3" ht="12.75">
      <c r="A140">
        <v>120</v>
      </c>
      <c r="B140" t="s">
        <v>1767</v>
      </c>
      <c r="C140" t="s">
        <v>1768</v>
      </c>
    </row>
    <row r="141" spans="1:6" ht="12.75">
      <c r="A141">
        <v>120</v>
      </c>
      <c r="B141" t="s">
        <v>1769</v>
      </c>
      <c r="C141" t="s">
        <v>245</v>
      </c>
      <c r="D141" t="s">
        <v>1770</v>
      </c>
      <c r="E141" s="165" t="s">
        <v>1771</v>
      </c>
      <c r="F141" t="s">
        <v>1772</v>
      </c>
    </row>
    <row r="142" spans="1:3" ht="12.75">
      <c r="A142">
        <v>120</v>
      </c>
      <c r="B142" t="s">
        <v>1773</v>
      </c>
      <c r="C142" t="s">
        <v>246</v>
      </c>
    </row>
    <row r="143" spans="1:3" ht="12.75">
      <c r="A143">
        <v>120</v>
      </c>
      <c r="B143" t="s">
        <v>1774</v>
      </c>
      <c r="C143" t="s">
        <v>247</v>
      </c>
    </row>
    <row r="144" spans="1:3" ht="12.75">
      <c r="A144">
        <v>120</v>
      </c>
      <c r="B144" t="s">
        <v>1775</v>
      </c>
      <c r="C144" t="s">
        <v>248</v>
      </c>
    </row>
    <row r="145" spans="1:3" ht="12.75">
      <c r="A145">
        <v>120</v>
      </c>
      <c r="B145" t="s">
        <v>1776</v>
      </c>
      <c r="C145" t="s">
        <v>248</v>
      </c>
    </row>
    <row r="146" spans="1:3" ht="12.75">
      <c r="A146">
        <v>120</v>
      </c>
      <c r="B146" t="s">
        <v>1777</v>
      </c>
      <c r="C146" t="s">
        <v>250</v>
      </c>
    </row>
    <row r="147" spans="1:4" ht="12.75">
      <c r="A147">
        <v>120</v>
      </c>
      <c r="B147" t="s">
        <v>737</v>
      </c>
      <c r="C147" t="s">
        <v>222</v>
      </c>
      <c r="D147" t="s">
        <v>28</v>
      </c>
    </row>
    <row r="148" spans="1:6" ht="12.75">
      <c r="A148">
        <v>120</v>
      </c>
      <c r="B148" t="s">
        <v>1778</v>
      </c>
      <c r="C148" t="s">
        <v>257</v>
      </c>
      <c r="D148" t="s">
        <v>1779</v>
      </c>
      <c r="F148" t="s">
        <v>1780</v>
      </c>
    </row>
    <row r="149" spans="1:6" ht="12.75">
      <c r="A149">
        <v>120</v>
      </c>
      <c r="B149" t="s">
        <v>1781</v>
      </c>
      <c r="C149" t="s">
        <v>1782</v>
      </c>
      <c r="D149" t="s">
        <v>1783</v>
      </c>
      <c r="E149" t="s">
        <v>1784</v>
      </c>
      <c r="F149" t="s">
        <v>1615</v>
      </c>
    </row>
    <row r="150" spans="1:4" ht="12.75">
      <c r="A150">
        <v>120</v>
      </c>
      <c r="B150" t="s">
        <v>1785</v>
      </c>
      <c r="C150" t="s">
        <v>1786</v>
      </c>
      <c r="D150" t="s">
        <v>1787</v>
      </c>
    </row>
    <row r="151" spans="1:6" ht="12.75">
      <c r="A151">
        <v>120</v>
      </c>
      <c r="B151" t="s">
        <v>1788</v>
      </c>
      <c r="C151" t="s">
        <v>1619</v>
      </c>
      <c r="D151" t="s">
        <v>1789</v>
      </c>
      <c r="E151" t="s">
        <v>1790</v>
      </c>
      <c r="F151" t="s">
        <v>1791</v>
      </c>
    </row>
    <row r="152" spans="1:6" ht="12.75">
      <c r="A152">
        <v>120</v>
      </c>
      <c r="B152" t="s">
        <v>1792</v>
      </c>
      <c r="C152" t="s">
        <v>258</v>
      </c>
      <c r="D152" t="s">
        <v>1793</v>
      </c>
      <c r="F152" t="s">
        <v>1794</v>
      </c>
    </row>
    <row r="153" spans="1:6" ht="12.75">
      <c r="A153">
        <v>198</v>
      </c>
      <c r="B153" t="s">
        <v>1795</v>
      </c>
      <c r="C153" t="s">
        <v>1529</v>
      </c>
      <c r="D153" t="s">
        <v>1796</v>
      </c>
      <c r="F153" t="s">
        <v>1797</v>
      </c>
    </row>
    <row r="154" spans="1:4" ht="12.75">
      <c r="A154">
        <v>120</v>
      </c>
      <c r="B154" t="s">
        <v>739</v>
      </c>
      <c r="C154" t="s">
        <v>231</v>
      </c>
      <c r="D154" t="s">
        <v>530</v>
      </c>
    </row>
    <row r="155" spans="1:4" ht="12.75">
      <c r="A155">
        <v>120</v>
      </c>
      <c r="B155" t="s">
        <v>741</v>
      </c>
      <c r="C155" t="s">
        <v>244</v>
      </c>
      <c r="D155" t="s">
        <v>1798</v>
      </c>
    </row>
    <row r="156" spans="1:4" ht="12.75">
      <c r="A156">
        <v>120</v>
      </c>
      <c r="B156" t="s">
        <v>742</v>
      </c>
      <c r="C156" t="s">
        <v>260</v>
      </c>
      <c r="D156" t="s">
        <v>1799</v>
      </c>
    </row>
    <row r="157" spans="1:5" ht="12.75">
      <c r="A157">
        <v>120</v>
      </c>
      <c r="B157" t="s">
        <v>1800</v>
      </c>
      <c r="C157" t="s">
        <v>1590</v>
      </c>
      <c r="D157" t="s">
        <v>1801</v>
      </c>
      <c r="E157" t="s">
        <v>1802</v>
      </c>
    </row>
    <row r="158" spans="1:6" ht="12.75">
      <c r="A158">
        <v>120</v>
      </c>
      <c r="B158" t="s">
        <v>1803</v>
      </c>
      <c r="C158" t="s">
        <v>1592</v>
      </c>
      <c r="D158" t="s">
        <v>1804</v>
      </c>
      <c r="F158" t="s">
        <v>1805</v>
      </c>
    </row>
    <row r="159" spans="1:3" ht="12.75">
      <c r="A159">
        <v>120</v>
      </c>
      <c r="B159" t="s">
        <v>1806</v>
      </c>
      <c r="C159" t="s">
        <v>1807</v>
      </c>
    </row>
    <row r="160" spans="1:6" ht="12.75">
      <c r="A160">
        <v>198</v>
      </c>
      <c r="B160" t="s">
        <v>1808</v>
      </c>
      <c r="C160" t="s">
        <v>1529</v>
      </c>
      <c r="D160" t="s">
        <v>1809</v>
      </c>
      <c r="F160" t="s">
        <v>1533</v>
      </c>
    </row>
    <row r="161" spans="1:6" ht="12.75">
      <c r="A161">
        <v>198</v>
      </c>
      <c r="B161" t="s">
        <v>1810</v>
      </c>
      <c r="C161" t="s">
        <v>1529</v>
      </c>
      <c r="D161" t="s">
        <v>1811</v>
      </c>
      <c r="F161" t="s">
        <v>1533</v>
      </c>
    </row>
    <row r="162" spans="1:6" ht="12.75">
      <c r="A162">
        <v>198</v>
      </c>
      <c r="B162" t="s">
        <v>1812</v>
      </c>
      <c r="C162" t="s">
        <v>1529</v>
      </c>
      <c r="D162" t="s">
        <v>1813</v>
      </c>
      <c r="F162" t="s">
        <v>1533</v>
      </c>
    </row>
    <row r="163" spans="1:6" ht="12.75">
      <c r="A163">
        <v>198</v>
      </c>
      <c r="B163" t="s">
        <v>1814</v>
      </c>
      <c r="C163" t="s">
        <v>1529</v>
      </c>
      <c r="D163" t="s">
        <v>1815</v>
      </c>
      <c r="F163" t="s">
        <v>1533</v>
      </c>
    </row>
    <row r="164" spans="1:6" ht="12.75">
      <c r="A164">
        <v>114</v>
      </c>
      <c r="B164" t="s">
        <v>1816</v>
      </c>
      <c r="C164" t="s">
        <v>221</v>
      </c>
      <c r="D164" t="s">
        <v>1817</v>
      </c>
      <c r="E164" s="165" t="s">
        <v>1818</v>
      </c>
      <c r="F164" t="s">
        <v>1819</v>
      </c>
    </row>
    <row r="165" spans="1:6" ht="12.75">
      <c r="A165">
        <v>114</v>
      </c>
      <c r="B165" t="s">
        <v>1820</v>
      </c>
      <c r="C165" t="s">
        <v>1598</v>
      </c>
      <c r="D165" t="s">
        <v>1821</v>
      </c>
      <c r="E165" t="s">
        <v>1822</v>
      </c>
      <c r="F165" t="s">
        <v>1823</v>
      </c>
    </row>
    <row r="166" spans="1:6" ht="12.75">
      <c r="A166">
        <v>114</v>
      </c>
      <c r="B166" t="s">
        <v>1824</v>
      </c>
      <c r="C166" t="s">
        <v>1572</v>
      </c>
      <c r="D166" t="s">
        <v>1825</v>
      </c>
      <c r="E166" t="s">
        <v>1822</v>
      </c>
      <c r="F166" t="s">
        <v>1826</v>
      </c>
    </row>
    <row r="167" spans="1:6" ht="12.75">
      <c r="A167">
        <v>114</v>
      </c>
      <c r="B167" t="s">
        <v>1827</v>
      </c>
      <c r="C167" t="s">
        <v>1574</v>
      </c>
      <c r="D167" t="s">
        <v>1828</v>
      </c>
      <c r="E167" t="s">
        <v>1822</v>
      </c>
      <c r="F167" t="s">
        <v>1829</v>
      </c>
    </row>
    <row r="168" spans="1:6" ht="12.75">
      <c r="A168">
        <v>114</v>
      </c>
      <c r="B168" t="s">
        <v>1830</v>
      </c>
      <c r="C168" t="s">
        <v>1576</v>
      </c>
      <c r="D168" t="s">
        <v>1722</v>
      </c>
      <c r="E168" t="s">
        <v>1822</v>
      </c>
      <c r="F168" t="s">
        <v>1831</v>
      </c>
    </row>
    <row r="169" spans="1:6" ht="12.75">
      <c r="A169">
        <v>114</v>
      </c>
      <c r="B169" t="s">
        <v>1832</v>
      </c>
      <c r="C169" t="s">
        <v>1578</v>
      </c>
      <c r="D169" t="s">
        <v>1751</v>
      </c>
      <c r="E169" t="s">
        <v>1822</v>
      </c>
      <c r="F169" t="s">
        <v>1833</v>
      </c>
    </row>
    <row r="170" spans="1:6" ht="12.75">
      <c r="A170">
        <v>114</v>
      </c>
      <c r="B170" t="s">
        <v>1834</v>
      </c>
      <c r="C170" t="s">
        <v>1580</v>
      </c>
      <c r="D170" t="s">
        <v>1835</v>
      </c>
      <c r="E170" t="s">
        <v>1822</v>
      </c>
      <c r="F170" t="s">
        <v>1836</v>
      </c>
    </row>
    <row r="171" spans="1:6" ht="12.75">
      <c r="A171">
        <v>114</v>
      </c>
      <c r="B171" t="s">
        <v>1837</v>
      </c>
      <c r="C171" t="s">
        <v>1582</v>
      </c>
      <c r="D171" t="s">
        <v>1838</v>
      </c>
      <c r="F171" t="s">
        <v>1839</v>
      </c>
    </row>
    <row r="172" spans="1:3" ht="12.75">
      <c r="A172">
        <v>114</v>
      </c>
      <c r="B172" t="s">
        <v>1840</v>
      </c>
      <c r="C172" t="s">
        <v>1841</v>
      </c>
    </row>
    <row r="173" spans="1:3" ht="12.75">
      <c r="A173">
        <v>114</v>
      </c>
      <c r="B173" t="s">
        <v>1842</v>
      </c>
      <c r="C173" t="s">
        <v>1843</v>
      </c>
    </row>
    <row r="174" spans="1:6" ht="12.75">
      <c r="A174">
        <v>114</v>
      </c>
      <c r="B174" t="s">
        <v>1844</v>
      </c>
      <c r="C174" t="s">
        <v>222</v>
      </c>
      <c r="D174" t="s">
        <v>1845</v>
      </c>
      <c r="E174" t="s">
        <v>1822</v>
      </c>
      <c r="F174" t="s">
        <v>1846</v>
      </c>
    </row>
    <row r="175" spans="1:3" ht="12.75">
      <c r="A175">
        <v>114</v>
      </c>
      <c r="B175" t="s">
        <v>1847</v>
      </c>
      <c r="C175" t="s">
        <v>1848</v>
      </c>
    </row>
    <row r="176" spans="1:3" ht="12.75">
      <c r="A176">
        <v>114</v>
      </c>
      <c r="B176" t="s">
        <v>1849</v>
      </c>
      <c r="C176" t="s">
        <v>1850</v>
      </c>
    </row>
    <row r="177" spans="1:3" ht="12.75">
      <c r="A177">
        <v>114</v>
      </c>
      <c r="B177" t="s">
        <v>1851</v>
      </c>
      <c r="C177" t="s">
        <v>1852</v>
      </c>
    </row>
    <row r="178" spans="1:6" ht="12.75">
      <c r="A178">
        <v>114</v>
      </c>
      <c r="B178" t="s">
        <v>1853</v>
      </c>
      <c r="C178" t="s">
        <v>245</v>
      </c>
      <c r="D178" t="s">
        <v>1854</v>
      </c>
      <c r="F178" t="s">
        <v>1855</v>
      </c>
    </row>
    <row r="179" spans="1:6" ht="12.75">
      <c r="A179">
        <v>114</v>
      </c>
      <c r="B179" t="s">
        <v>1856</v>
      </c>
      <c r="C179" t="s">
        <v>231</v>
      </c>
      <c r="D179" t="s">
        <v>1857</v>
      </c>
      <c r="E179" t="s">
        <v>1822</v>
      </c>
      <c r="F179" t="s">
        <v>1858</v>
      </c>
    </row>
    <row r="180" spans="1:6" ht="12.75">
      <c r="A180">
        <v>114</v>
      </c>
      <c r="B180" t="s">
        <v>1859</v>
      </c>
      <c r="C180" t="s">
        <v>244</v>
      </c>
      <c r="D180" t="s">
        <v>1860</v>
      </c>
      <c r="E180" t="s">
        <v>1822</v>
      </c>
      <c r="F180" t="s">
        <v>1861</v>
      </c>
    </row>
    <row r="181" spans="1:6" ht="12.75">
      <c r="A181">
        <v>114</v>
      </c>
      <c r="B181" t="s">
        <v>1862</v>
      </c>
      <c r="C181" t="s">
        <v>260</v>
      </c>
      <c r="D181" t="s">
        <v>1863</v>
      </c>
      <c r="E181" s="165" t="s">
        <v>1864</v>
      </c>
      <c r="F181" t="s">
        <v>1865</v>
      </c>
    </row>
    <row r="182" spans="1:6" ht="12.75">
      <c r="A182">
        <v>114</v>
      </c>
      <c r="B182" t="s">
        <v>1866</v>
      </c>
      <c r="C182" t="s">
        <v>1590</v>
      </c>
      <c r="D182" t="s">
        <v>1867</v>
      </c>
      <c r="E182" t="s">
        <v>1822</v>
      </c>
      <c r="F182" t="s">
        <v>1868</v>
      </c>
    </row>
    <row r="183" spans="1:6" ht="12.75">
      <c r="A183">
        <v>114</v>
      </c>
      <c r="B183" t="s">
        <v>1869</v>
      </c>
      <c r="C183" t="s">
        <v>1592</v>
      </c>
      <c r="D183" t="s">
        <v>1870</v>
      </c>
      <c r="E183" t="s">
        <v>1822</v>
      </c>
      <c r="F183" t="s">
        <v>1871</v>
      </c>
    </row>
    <row r="184" spans="1:6" ht="12.75">
      <c r="A184">
        <v>114</v>
      </c>
      <c r="B184" t="s">
        <v>1872</v>
      </c>
      <c r="C184" t="s">
        <v>1594</v>
      </c>
      <c r="D184" t="s">
        <v>1873</v>
      </c>
      <c r="E184" t="s">
        <v>1822</v>
      </c>
      <c r="F184" t="s">
        <v>1874</v>
      </c>
    </row>
    <row r="185" spans="1:6" ht="12.75">
      <c r="A185">
        <v>114</v>
      </c>
      <c r="B185" t="s">
        <v>1875</v>
      </c>
      <c r="C185" t="s">
        <v>1596</v>
      </c>
      <c r="D185" t="s">
        <v>1876</v>
      </c>
      <c r="E185" t="s">
        <v>1822</v>
      </c>
      <c r="F185" t="s">
        <v>1877</v>
      </c>
    </row>
    <row r="186" spans="1:5" ht="12.75">
      <c r="A186">
        <v>107</v>
      </c>
      <c r="B186" t="s">
        <v>1878</v>
      </c>
      <c r="C186" t="s">
        <v>222</v>
      </c>
      <c r="D186" t="s">
        <v>1879</v>
      </c>
      <c r="E186" t="s">
        <v>1880</v>
      </c>
    </row>
    <row r="187" spans="1:6" ht="12.75">
      <c r="A187">
        <v>107</v>
      </c>
      <c r="B187" t="s">
        <v>1881</v>
      </c>
      <c r="C187" t="s">
        <v>251</v>
      </c>
      <c r="D187" t="s">
        <v>1882</v>
      </c>
      <c r="E187" t="s">
        <v>1883</v>
      </c>
      <c r="F187" t="s">
        <v>610</v>
      </c>
    </row>
    <row r="188" spans="1:5" ht="12.75">
      <c r="A188">
        <v>107</v>
      </c>
      <c r="B188" t="s">
        <v>1884</v>
      </c>
      <c r="C188" t="s">
        <v>231</v>
      </c>
      <c r="D188" t="s">
        <v>1885</v>
      </c>
      <c r="E188" t="s">
        <v>1880</v>
      </c>
    </row>
    <row r="189" spans="1:5" ht="12.75">
      <c r="A189">
        <v>107</v>
      </c>
      <c r="B189" t="s">
        <v>1886</v>
      </c>
      <c r="C189" t="s">
        <v>244</v>
      </c>
      <c r="D189" t="s">
        <v>1887</v>
      </c>
      <c r="E189" t="s">
        <v>1880</v>
      </c>
    </row>
    <row r="190" spans="1:5" ht="12.75">
      <c r="A190">
        <v>107</v>
      </c>
      <c r="B190" t="s">
        <v>1888</v>
      </c>
      <c r="C190" t="s">
        <v>260</v>
      </c>
      <c r="D190" t="s">
        <v>1889</v>
      </c>
      <c r="E190" t="s">
        <v>1880</v>
      </c>
    </row>
    <row r="191" spans="1:5" ht="12.75">
      <c r="A191">
        <v>107</v>
      </c>
      <c r="B191" t="s">
        <v>1890</v>
      </c>
      <c r="C191" t="s">
        <v>1590</v>
      </c>
      <c r="D191" t="s">
        <v>1891</v>
      </c>
      <c r="E191" t="s">
        <v>1880</v>
      </c>
    </row>
    <row r="192" spans="1:4" ht="12.75">
      <c r="A192">
        <v>107</v>
      </c>
      <c r="B192" t="s">
        <v>1892</v>
      </c>
      <c r="C192" t="s">
        <v>246</v>
      </c>
      <c r="D192" t="s">
        <v>1893</v>
      </c>
    </row>
    <row r="193" spans="1:4" ht="12.75">
      <c r="A193">
        <v>107</v>
      </c>
      <c r="B193" t="s">
        <v>1894</v>
      </c>
      <c r="C193" t="s">
        <v>247</v>
      </c>
      <c r="D193" t="s">
        <v>1895</v>
      </c>
    </row>
    <row r="194" spans="1:6" ht="12.75">
      <c r="A194">
        <v>107</v>
      </c>
      <c r="B194" t="s">
        <v>1896</v>
      </c>
      <c r="C194" t="s">
        <v>248</v>
      </c>
      <c r="D194" t="s">
        <v>1897</v>
      </c>
      <c r="E194" t="s">
        <v>1883</v>
      </c>
      <c r="F194" t="s">
        <v>610</v>
      </c>
    </row>
    <row r="195" spans="1:4" ht="12.75">
      <c r="A195">
        <v>107</v>
      </c>
      <c r="B195" t="s">
        <v>1898</v>
      </c>
      <c r="C195" t="s">
        <v>250</v>
      </c>
      <c r="D195" t="s">
        <v>1899</v>
      </c>
    </row>
    <row r="196" spans="1:6" ht="12.75">
      <c r="A196">
        <v>115</v>
      </c>
      <c r="B196" t="s">
        <v>1900</v>
      </c>
      <c r="C196" t="s">
        <v>1580</v>
      </c>
      <c r="D196" t="s">
        <v>1901</v>
      </c>
      <c r="F196" t="s">
        <v>1902</v>
      </c>
    </row>
    <row r="197" spans="1:4" ht="12.75">
      <c r="A197">
        <v>199</v>
      </c>
      <c r="B197" t="s">
        <v>1902</v>
      </c>
      <c r="C197" t="s">
        <v>1529</v>
      </c>
      <c r="D197" t="s">
        <v>1903</v>
      </c>
    </row>
    <row r="198" spans="1:6" ht="12.75">
      <c r="A198">
        <v>115</v>
      </c>
      <c r="B198" t="s">
        <v>684</v>
      </c>
      <c r="C198" t="s">
        <v>246</v>
      </c>
      <c r="D198" t="s">
        <v>1904</v>
      </c>
      <c r="F198" t="s">
        <v>1905</v>
      </c>
    </row>
    <row r="199" spans="1:6" ht="12.75">
      <c r="A199">
        <v>199</v>
      </c>
      <c r="B199" t="s">
        <v>1906</v>
      </c>
      <c r="C199" t="s">
        <v>1529</v>
      </c>
      <c r="D199" t="s">
        <v>1907</v>
      </c>
      <c r="F199" t="s">
        <v>684</v>
      </c>
    </row>
    <row r="200" spans="1:6" ht="12.75">
      <c r="A200">
        <v>115</v>
      </c>
      <c r="B200" t="s">
        <v>694</v>
      </c>
      <c r="C200" t="s">
        <v>265</v>
      </c>
      <c r="D200" t="s">
        <v>1908</v>
      </c>
      <c r="F200" t="s">
        <v>1905</v>
      </c>
    </row>
    <row r="201" spans="1:6" ht="12.75">
      <c r="A201">
        <v>115</v>
      </c>
      <c r="B201" t="s">
        <v>695</v>
      </c>
      <c r="C201" t="s">
        <v>266</v>
      </c>
      <c r="D201" t="s">
        <v>1909</v>
      </c>
      <c r="F201" t="s">
        <v>1905</v>
      </c>
    </row>
    <row r="202" spans="1:6" ht="12.75">
      <c r="A202">
        <v>115</v>
      </c>
      <c r="B202" t="s">
        <v>696</v>
      </c>
      <c r="C202" t="s">
        <v>267</v>
      </c>
      <c r="D202" t="s">
        <v>1910</v>
      </c>
      <c r="F202" t="s">
        <v>1905</v>
      </c>
    </row>
    <row r="203" spans="1:6" ht="12.75">
      <c r="A203">
        <v>115</v>
      </c>
      <c r="B203" t="s">
        <v>697</v>
      </c>
      <c r="C203" t="s">
        <v>268</v>
      </c>
      <c r="D203" t="s">
        <v>1911</v>
      </c>
      <c r="F203" t="s">
        <v>1905</v>
      </c>
    </row>
    <row r="204" spans="1:6" ht="12.75">
      <c r="A204">
        <v>115</v>
      </c>
      <c r="B204" t="s">
        <v>686</v>
      </c>
      <c r="C204" t="s">
        <v>247</v>
      </c>
      <c r="D204" t="s">
        <v>1912</v>
      </c>
      <c r="F204" t="s">
        <v>1905</v>
      </c>
    </row>
    <row r="205" spans="1:6" ht="12.75">
      <c r="A205">
        <v>115</v>
      </c>
      <c r="B205" t="s">
        <v>687</v>
      </c>
      <c r="C205" t="s">
        <v>248</v>
      </c>
      <c r="D205" t="s">
        <v>1913</v>
      </c>
      <c r="F205" t="s">
        <v>1905</v>
      </c>
    </row>
    <row r="206" spans="1:6" ht="12.75">
      <c r="A206">
        <v>115</v>
      </c>
      <c r="B206" t="s">
        <v>688</v>
      </c>
      <c r="C206" t="s">
        <v>250</v>
      </c>
      <c r="D206" t="s">
        <v>1914</v>
      </c>
      <c r="F206" t="s">
        <v>1905</v>
      </c>
    </row>
    <row r="207" spans="1:6" ht="12.75">
      <c r="A207">
        <v>115</v>
      </c>
      <c r="B207" t="s">
        <v>689</v>
      </c>
      <c r="C207" t="s">
        <v>251</v>
      </c>
      <c r="D207" t="s">
        <v>1915</v>
      </c>
      <c r="F207" t="s">
        <v>1905</v>
      </c>
    </row>
    <row r="208" spans="1:6" ht="12.75">
      <c r="A208">
        <v>115</v>
      </c>
      <c r="B208" t="s">
        <v>690</v>
      </c>
      <c r="C208" t="s">
        <v>261</v>
      </c>
      <c r="D208" t="s">
        <v>1916</v>
      </c>
      <c r="F208" t="s">
        <v>1905</v>
      </c>
    </row>
    <row r="209" spans="1:6" ht="12.75">
      <c r="A209">
        <v>115</v>
      </c>
      <c r="B209" t="s">
        <v>691</v>
      </c>
      <c r="C209" t="s">
        <v>262</v>
      </c>
      <c r="D209" t="s">
        <v>1917</v>
      </c>
      <c r="F209" t="s">
        <v>1905</v>
      </c>
    </row>
    <row r="210" spans="1:6" ht="12.75">
      <c r="A210">
        <v>115</v>
      </c>
      <c r="B210" t="s">
        <v>692</v>
      </c>
      <c r="C210" t="s">
        <v>263</v>
      </c>
      <c r="D210" t="s">
        <v>1918</v>
      </c>
      <c r="F210" t="s">
        <v>1905</v>
      </c>
    </row>
    <row r="211" spans="1:6" ht="12.75">
      <c r="A211">
        <v>115</v>
      </c>
      <c r="B211" t="s">
        <v>693</v>
      </c>
      <c r="C211" t="s">
        <v>264</v>
      </c>
      <c r="D211" t="s">
        <v>1919</v>
      </c>
      <c r="F211" t="s">
        <v>1905</v>
      </c>
    </row>
    <row r="212" spans="1:4" ht="12.75">
      <c r="A212">
        <v>115</v>
      </c>
      <c r="B212" t="s">
        <v>1920</v>
      </c>
      <c r="C212" t="s">
        <v>222</v>
      </c>
      <c r="D212" t="s">
        <v>1921</v>
      </c>
    </row>
    <row r="213" spans="1:4" ht="12.75">
      <c r="A213">
        <v>115</v>
      </c>
      <c r="B213" t="s">
        <v>1922</v>
      </c>
      <c r="C213" t="s">
        <v>1572</v>
      </c>
      <c r="D213" t="s">
        <v>1923</v>
      </c>
    </row>
    <row r="214" spans="1:4" ht="12.75">
      <c r="A214">
        <v>115</v>
      </c>
      <c r="B214" t="s">
        <v>1924</v>
      </c>
      <c r="C214" t="s">
        <v>1574</v>
      </c>
      <c r="D214" t="s">
        <v>1925</v>
      </c>
    </row>
    <row r="215" spans="1:4" ht="12.75">
      <c r="A215">
        <v>115</v>
      </c>
      <c r="B215" t="s">
        <v>1926</v>
      </c>
      <c r="C215" t="s">
        <v>1576</v>
      </c>
      <c r="D215" t="s">
        <v>1927</v>
      </c>
    </row>
    <row r="216" spans="1:4" ht="12.75">
      <c r="A216">
        <v>115</v>
      </c>
      <c r="B216" t="s">
        <v>1928</v>
      </c>
      <c r="C216" t="s">
        <v>1578</v>
      </c>
      <c r="D216" t="s">
        <v>1929</v>
      </c>
    </row>
    <row r="217" spans="1:4" ht="12.75">
      <c r="A217">
        <v>115</v>
      </c>
      <c r="B217" t="s">
        <v>1930</v>
      </c>
      <c r="C217" t="s">
        <v>1582</v>
      </c>
      <c r="D217" t="s">
        <v>1931</v>
      </c>
    </row>
    <row r="218" spans="1:6" ht="12.75">
      <c r="A218">
        <v>199</v>
      </c>
      <c r="B218" t="s">
        <v>1932</v>
      </c>
      <c r="C218" t="s">
        <v>1529</v>
      </c>
      <c r="D218" t="s">
        <v>1933</v>
      </c>
      <c r="F218" t="s">
        <v>1930</v>
      </c>
    </row>
    <row r="219" spans="1:4" ht="12.75">
      <c r="A219">
        <v>115</v>
      </c>
      <c r="B219" t="s">
        <v>1934</v>
      </c>
      <c r="C219" t="s">
        <v>231</v>
      </c>
      <c r="D219" t="s">
        <v>1935</v>
      </c>
    </row>
    <row r="220" spans="1:4" ht="12.75">
      <c r="A220">
        <v>115</v>
      </c>
      <c r="B220" t="s">
        <v>1936</v>
      </c>
      <c r="C220" t="s">
        <v>244</v>
      </c>
      <c r="D220" t="s">
        <v>1937</v>
      </c>
    </row>
    <row r="221" spans="1:4" ht="12.75">
      <c r="A221">
        <v>115</v>
      </c>
      <c r="B221" t="s">
        <v>1938</v>
      </c>
      <c r="C221" t="s">
        <v>260</v>
      </c>
      <c r="D221" t="s">
        <v>1939</v>
      </c>
    </row>
    <row r="222" spans="1:4" ht="12.75">
      <c r="A222">
        <v>115</v>
      </c>
      <c r="B222" t="s">
        <v>1940</v>
      </c>
      <c r="C222" t="s">
        <v>1590</v>
      </c>
      <c r="D222" t="s">
        <v>1941</v>
      </c>
    </row>
    <row r="223" spans="1:6" ht="12.75">
      <c r="A223">
        <v>199</v>
      </c>
      <c r="B223" t="s">
        <v>1942</v>
      </c>
      <c r="C223" t="s">
        <v>1529</v>
      </c>
      <c r="D223" t="s">
        <v>1943</v>
      </c>
      <c r="F223" t="s">
        <v>1940</v>
      </c>
    </row>
    <row r="224" spans="1:4" ht="12.75">
      <c r="A224">
        <v>115</v>
      </c>
      <c r="B224" t="s">
        <v>1944</v>
      </c>
      <c r="C224" t="s">
        <v>1592</v>
      </c>
      <c r="D224" t="s">
        <v>1945</v>
      </c>
    </row>
    <row r="225" spans="1:4" ht="12.75">
      <c r="A225">
        <v>115</v>
      </c>
      <c r="B225" t="s">
        <v>1946</v>
      </c>
      <c r="C225" t="s">
        <v>1594</v>
      </c>
      <c r="D225" t="s">
        <v>1947</v>
      </c>
    </row>
    <row r="226" spans="1:4" ht="12.75">
      <c r="A226">
        <v>115</v>
      </c>
      <c r="B226" t="s">
        <v>1948</v>
      </c>
      <c r="C226" t="s">
        <v>1596</v>
      </c>
      <c r="D226" t="s">
        <v>1949</v>
      </c>
    </row>
    <row r="227" spans="1:4" ht="12.75">
      <c r="A227">
        <v>115</v>
      </c>
      <c r="B227" t="s">
        <v>1950</v>
      </c>
      <c r="C227" t="s">
        <v>1598</v>
      </c>
      <c r="D227" t="s">
        <v>1951</v>
      </c>
    </row>
    <row r="228" spans="1:6" ht="12.75">
      <c r="A228">
        <v>199</v>
      </c>
      <c r="B228" t="s">
        <v>1952</v>
      </c>
      <c r="C228" t="s">
        <v>1529</v>
      </c>
      <c r="D228" t="s">
        <v>1953</v>
      </c>
      <c r="F228" t="s">
        <v>1950</v>
      </c>
    </row>
    <row r="229" spans="1:4" ht="12.75">
      <c r="A229">
        <v>115</v>
      </c>
      <c r="B229" t="s">
        <v>698</v>
      </c>
      <c r="C229" t="s">
        <v>269</v>
      </c>
      <c r="D229" t="s">
        <v>1954</v>
      </c>
    </row>
    <row r="230" spans="1:4" ht="12.75">
      <c r="A230">
        <v>115</v>
      </c>
      <c r="B230" t="s">
        <v>707</v>
      </c>
      <c r="C230" t="s">
        <v>278</v>
      </c>
      <c r="D230" t="s">
        <v>1955</v>
      </c>
    </row>
    <row r="231" spans="1:4" ht="12.75">
      <c r="A231">
        <v>115</v>
      </c>
      <c r="B231" t="s">
        <v>708</v>
      </c>
      <c r="C231" t="s">
        <v>279</v>
      </c>
      <c r="D231" t="s">
        <v>1956</v>
      </c>
    </row>
    <row r="232" spans="1:4" ht="12.75">
      <c r="A232">
        <v>115</v>
      </c>
      <c r="B232" t="s">
        <v>709</v>
      </c>
      <c r="C232" t="s">
        <v>793</v>
      </c>
      <c r="D232" t="s">
        <v>1957</v>
      </c>
    </row>
    <row r="233" spans="1:4" ht="12.75">
      <c r="A233">
        <v>115</v>
      </c>
      <c r="B233" t="s">
        <v>710</v>
      </c>
      <c r="C233" t="s">
        <v>796</v>
      </c>
      <c r="D233" t="s">
        <v>1958</v>
      </c>
    </row>
    <row r="234" spans="1:4" ht="12.75">
      <c r="A234">
        <v>115</v>
      </c>
      <c r="B234" t="s">
        <v>699</v>
      </c>
      <c r="C234" t="s">
        <v>270</v>
      </c>
      <c r="D234" t="s">
        <v>1959</v>
      </c>
    </row>
    <row r="235" spans="1:4" ht="12.75">
      <c r="A235">
        <v>115</v>
      </c>
      <c r="B235" t="s">
        <v>700</v>
      </c>
      <c r="C235" t="s">
        <v>271</v>
      </c>
      <c r="D235" t="s">
        <v>1960</v>
      </c>
    </row>
    <row r="236" spans="1:4" ht="12.75">
      <c r="A236">
        <v>115</v>
      </c>
      <c r="B236" t="s">
        <v>701</v>
      </c>
      <c r="C236" t="s">
        <v>272</v>
      </c>
      <c r="D236" t="s">
        <v>1961</v>
      </c>
    </row>
    <row r="237" spans="1:4" ht="12.75">
      <c r="A237">
        <v>115</v>
      </c>
      <c r="B237" t="s">
        <v>702</v>
      </c>
      <c r="C237" t="s">
        <v>273</v>
      </c>
      <c r="D237" t="s">
        <v>1962</v>
      </c>
    </row>
    <row r="238" spans="1:6" ht="12.75">
      <c r="A238">
        <v>199</v>
      </c>
      <c r="B238" t="s">
        <v>1963</v>
      </c>
      <c r="C238" t="s">
        <v>1529</v>
      </c>
      <c r="D238" t="s">
        <v>1964</v>
      </c>
      <c r="F238" t="s">
        <v>702</v>
      </c>
    </row>
    <row r="239" spans="1:4" ht="12.75">
      <c r="A239">
        <v>115</v>
      </c>
      <c r="B239" t="s">
        <v>703</v>
      </c>
      <c r="C239" t="s">
        <v>274</v>
      </c>
      <c r="D239" t="s">
        <v>1965</v>
      </c>
    </row>
    <row r="240" spans="1:4" ht="12.75">
      <c r="A240">
        <v>115</v>
      </c>
      <c r="B240" t="s">
        <v>704</v>
      </c>
      <c r="C240" t="s">
        <v>275</v>
      </c>
      <c r="D240" t="s">
        <v>1966</v>
      </c>
    </row>
    <row r="241" spans="1:4" ht="12.75">
      <c r="A241">
        <v>115</v>
      </c>
      <c r="B241" t="s">
        <v>705</v>
      </c>
      <c r="C241" t="s">
        <v>276</v>
      </c>
      <c r="D241" t="s">
        <v>1967</v>
      </c>
    </row>
    <row r="242" spans="1:4" ht="12.75">
      <c r="A242">
        <v>115</v>
      </c>
      <c r="B242" t="s">
        <v>706</v>
      </c>
      <c r="C242" t="s">
        <v>277</v>
      </c>
      <c r="D242" t="s">
        <v>1968</v>
      </c>
    </row>
    <row r="243" spans="1:6" ht="12.75">
      <c r="A243">
        <v>199</v>
      </c>
      <c r="B243" t="s">
        <v>1969</v>
      </c>
      <c r="C243" t="s">
        <v>1529</v>
      </c>
      <c r="D243" t="s">
        <v>1970</v>
      </c>
      <c r="F243" t="s">
        <v>706</v>
      </c>
    </row>
    <row r="244" spans="1:6" ht="12.75">
      <c r="A244">
        <v>115</v>
      </c>
      <c r="B244" t="s">
        <v>1971</v>
      </c>
      <c r="C244" t="s">
        <v>1782</v>
      </c>
      <c r="D244" t="s">
        <v>1972</v>
      </c>
      <c r="E244" t="s">
        <v>1973</v>
      </c>
      <c r="F244" t="s">
        <v>1974</v>
      </c>
    </row>
    <row r="245" spans="1:6" ht="12.75">
      <c r="A245">
        <v>115</v>
      </c>
      <c r="B245" t="s">
        <v>1975</v>
      </c>
      <c r="C245" t="s">
        <v>1976</v>
      </c>
      <c r="D245" t="s">
        <v>1977</v>
      </c>
      <c r="E245" t="s">
        <v>1973</v>
      </c>
      <c r="F245" t="s">
        <v>1978</v>
      </c>
    </row>
    <row r="246" spans="1:6" ht="12.75">
      <c r="A246">
        <v>115</v>
      </c>
      <c r="B246" t="s">
        <v>1979</v>
      </c>
      <c r="C246" t="s">
        <v>1980</v>
      </c>
      <c r="D246" t="s">
        <v>1981</v>
      </c>
      <c r="E246" t="s">
        <v>1973</v>
      </c>
      <c r="F246" t="s">
        <v>1982</v>
      </c>
    </row>
    <row r="247" spans="1:6" ht="12.75">
      <c r="A247">
        <v>115</v>
      </c>
      <c r="B247" t="s">
        <v>1983</v>
      </c>
      <c r="C247" t="s">
        <v>1984</v>
      </c>
      <c r="D247" t="s">
        <v>1985</v>
      </c>
      <c r="E247" t="s">
        <v>1973</v>
      </c>
      <c r="F247" t="s">
        <v>1986</v>
      </c>
    </row>
    <row r="248" spans="1:6" ht="12.75">
      <c r="A248">
        <v>115</v>
      </c>
      <c r="B248" t="s">
        <v>1987</v>
      </c>
      <c r="C248" t="s">
        <v>1988</v>
      </c>
      <c r="D248" t="s">
        <v>1989</v>
      </c>
      <c r="E248" t="s">
        <v>1973</v>
      </c>
      <c r="F248" t="s">
        <v>1990</v>
      </c>
    </row>
    <row r="249" spans="1:6" ht="12.75">
      <c r="A249">
        <v>115</v>
      </c>
      <c r="B249" t="s">
        <v>1991</v>
      </c>
      <c r="C249" t="s">
        <v>1786</v>
      </c>
      <c r="D249" t="s">
        <v>1992</v>
      </c>
      <c r="E249" t="s">
        <v>1973</v>
      </c>
      <c r="F249" t="s">
        <v>1993</v>
      </c>
    </row>
    <row r="250" spans="1:6" ht="12.75">
      <c r="A250">
        <v>115</v>
      </c>
      <c r="B250" t="s">
        <v>1994</v>
      </c>
      <c r="C250" t="s">
        <v>1995</v>
      </c>
      <c r="D250" t="s">
        <v>1996</v>
      </c>
      <c r="E250" t="s">
        <v>1973</v>
      </c>
      <c r="F250" t="s">
        <v>1997</v>
      </c>
    </row>
    <row r="251" spans="1:6" ht="12.75">
      <c r="A251">
        <v>115</v>
      </c>
      <c r="B251" t="s">
        <v>1998</v>
      </c>
      <c r="C251" t="s">
        <v>1999</v>
      </c>
      <c r="D251" t="s">
        <v>2000</v>
      </c>
      <c r="E251" t="s">
        <v>1973</v>
      </c>
      <c r="F251" t="s">
        <v>2001</v>
      </c>
    </row>
    <row r="252" spans="1:6" ht="12.75">
      <c r="A252">
        <v>115</v>
      </c>
      <c r="B252" t="s">
        <v>2002</v>
      </c>
      <c r="C252" t="s">
        <v>2003</v>
      </c>
      <c r="D252" t="s">
        <v>2004</v>
      </c>
      <c r="E252" t="s">
        <v>1973</v>
      </c>
      <c r="F252" t="s">
        <v>2005</v>
      </c>
    </row>
    <row r="253" spans="1:6" ht="12.75">
      <c r="A253">
        <v>115</v>
      </c>
      <c r="B253" t="s">
        <v>2006</v>
      </c>
      <c r="C253" t="s">
        <v>2007</v>
      </c>
      <c r="D253" t="s">
        <v>2008</v>
      </c>
      <c r="E253" t="s">
        <v>1973</v>
      </c>
      <c r="F253" t="s">
        <v>2009</v>
      </c>
    </row>
    <row r="254" spans="1:6" ht="12.75">
      <c r="A254">
        <v>115</v>
      </c>
      <c r="B254" t="s">
        <v>2010</v>
      </c>
      <c r="C254" t="s">
        <v>2011</v>
      </c>
      <c r="D254" t="s">
        <v>2012</v>
      </c>
      <c r="E254" t="s">
        <v>1973</v>
      </c>
      <c r="F254" t="s">
        <v>2013</v>
      </c>
    </row>
    <row r="255" spans="1:6" ht="12.75">
      <c r="A255">
        <v>115</v>
      </c>
      <c r="B255" t="s">
        <v>2014</v>
      </c>
      <c r="C255" t="s">
        <v>2015</v>
      </c>
      <c r="D255" t="s">
        <v>2016</v>
      </c>
      <c r="E255" t="s">
        <v>1973</v>
      </c>
      <c r="F255" t="s">
        <v>2017</v>
      </c>
    </row>
    <row r="256" spans="1:6" ht="12.75">
      <c r="A256">
        <v>115</v>
      </c>
      <c r="B256" t="s">
        <v>2018</v>
      </c>
      <c r="C256" t="s">
        <v>2019</v>
      </c>
      <c r="D256" t="s">
        <v>2020</v>
      </c>
      <c r="E256" t="s">
        <v>1973</v>
      </c>
      <c r="F256" t="s">
        <v>2021</v>
      </c>
    </row>
    <row r="257" spans="1:6" ht="12.75">
      <c r="A257">
        <v>105</v>
      </c>
      <c r="B257" t="s">
        <v>2022</v>
      </c>
      <c r="C257" t="s">
        <v>221</v>
      </c>
      <c r="D257" t="s">
        <v>2023</v>
      </c>
      <c r="E257" t="s">
        <v>2024</v>
      </c>
      <c r="F257" t="s">
        <v>2025</v>
      </c>
    </row>
    <row r="258" spans="1:6" ht="12.75">
      <c r="A258">
        <v>105</v>
      </c>
      <c r="B258" t="s">
        <v>2026</v>
      </c>
      <c r="C258" t="s">
        <v>245</v>
      </c>
      <c r="D258" t="s">
        <v>2027</v>
      </c>
      <c r="F258" t="s">
        <v>2028</v>
      </c>
    </row>
    <row r="259" spans="1:6" ht="12.75">
      <c r="A259">
        <v>105</v>
      </c>
      <c r="B259" t="s">
        <v>2029</v>
      </c>
      <c r="C259" t="s">
        <v>246</v>
      </c>
      <c r="D259" t="s">
        <v>2030</v>
      </c>
      <c r="E259" t="s">
        <v>2031</v>
      </c>
      <c r="F259" s="165" t="s">
        <v>2032</v>
      </c>
    </row>
    <row r="260" spans="1:6" ht="12.75">
      <c r="A260">
        <v>105</v>
      </c>
      <c r="B260" t="s">
        <v>2033</v>
      </c>
      <c r="C260" t="s">
        <v>247</v>
      </c>
      <c r="D260" t="s">
        <v>2034</v>
      </c>
      <c r="E260" t="s">
        <v>2031</v>
      </c>
      <c r="F260" t="s">
        <v>2035</v>
      </c>
    </row>
    <row r="261" spans="1:6" ht="12.75">
      <c r="A261">
        <v>105</v>
      </c>
      <c r="B261" t="s">
        <v>2036</v>
      </c>
      <c r="C261" t="s">
        <v>248</v>
      </c>
      <c r="D261" t="s">
        <v>2037</v>
      </c>
      <c r="E261" t="s">
        <v>2031</v>
      </c>
      <c r="F261" t="s">
        <v>2038</v>
      </c>
    </row>
    <row r="262" spans="1:6" ht="12.75">
      <c r="A262">
        <v>105</v>
      </c>
      <c r="B262" t="s">
        <v>1681</v>
      </c>
      <c r="C262" t="s">
        <v>257</v>
      </c>
      <c r="D262" t="s">
        <v>2039</v>
      </c>
      <c r="F262" t="s">
        <v>2040</v>
      </c>
    </row>
    <row r="263" spans="1:6" ht="12.75">
      <c r="A263">
        <v>105</v>
      </c>
      <c r="B263" t="s">
        <v>2041</v>
      </c>
      <c r="C263" t="s">
        <v>222</v>
      </c>
      <c r="D263" t="s">
        <v>2042</v>
      </c>
      <c r="E263" t="s">
        <v>2031</v>
      </c>
      <c r="F263" t="s">
        <v>1846</v>
      </c>
    </row>
    <row r="264" spans="1:6" ht="12.75">
      <c r="A264">
        <v>105</v>
      </c>
      <c r="B264" t="s">
        <v>2043</v>
      </c>
      <c r="C264" t="s">
        <v>231</v>
      </c>
      <c r="D264" t="s">
        <v>2044</v>
      </c>
      <c r="E264" t="s">
        <v>2031</v>
      </c>
      <c r="F264" t="s">
        <v>2045</v>
      </c>
    </row>
    <row r="265" spans="1:6" ht="12.75">
      <c r="A265">
        <v>105</v>
      </c>
      <c r="B265" t="s">
        <v>2046</v>
      </c>
      <c r="C265" t="s">
        <v>244</v>
      </c>
      <c r="D265" t="s">
        <v>2047</v>
      </c>
      <c r="E265" t="s">
        <v>2031</v>
      </c>
      <c r="F265" t="s">
        <v>1861</v>
      </c>
    </row>
    <row r="266" spans="1:6" ht="12.75">
      <c r="A266">
        <v>105</v>
      </c>
      <c r="B266" t="s">
        <v>2048</v>
      </c>
      <c r="C266" t="s">
        <v>260</v>
      </c>
      <c r="D266" t="s">
        <v>2049</v>
      </c>
      <c r="E266" t="s">
        <v>2031</v>
      </c>
      <c r="F266" t="s">
        <v>1858</v>
      </c>
    </row>
    <row r="267" spans="1:6" ht="12.75">
      <c r="A267">
        <v>105</v>
      </c>
      <c r="B267" t="s">
        <v>2050</v>
      </c>
      <c r="C267" t="s">
        <v>1590</v>
      </c>
      <c r="D267" t="s">
        <v>2051</v>
      </c>
      <c r="E267" t="s">
        <v>2031</v>
      </c>
      <c r="F267" t="s">
        <v>1868</v>
      </c>
    </row>
    <row r="268" spans="1:6" ht="12.75">
      <c r="A268">
        <v>105</v>
      </c>
      <c r="B268" t="s">
        <v>2052</v>
      </c>
      <c r="C268" t="s">
        <v>1592</v>
      </c>
      <c r="D268" t="s">
        <v>1863</v>
      </c>
      <c r="E268" t="s">
        <v>2031</v>
      </c>
      <c r="F268" t="s">
        <v>1865</v>
      </c>
    </row>
    <row r="269" spans="1:6" ht="12.75">
      <c r="A269">
        <v>105</v>
      </c>
      <c r="B269" t="s">
        <v>2053</v>
      </c>
      <c r="C269" t="s">
        <v>1594</v>
      </c>
      <c r="D269" t="s">
        <v>2054</v>
      </c>
      <c r="E269" t="s">
        <v>2031</v>
      </c>
      <c r="F269" t="s">
        <v>2055</v>
      </c>
    </row>
    <row r="270" spans="1:6" ht="12.75">
      <c r="A270">
        <v>105</v>
      </c>
      <c r="B270" t="s">
        <v>2056</v>
      </c>
      <c r="C270" t="s">
        <v>1596</v>
      </c>
      <c r="D270" t="s">
        <v>2057</v>
      </c>
      <c r="E270" t="s">
        <v>2031</v>
      </c>
      <c r="F270" t="s">
        <v>2058</v>
      </c>
    </row>
    <row r="271" spans="1:6" ht="12.75">
      <c r="A271">
        <v>151</v>
      </c>
      <c r="B271" t="s">
        <v>2059</v>
      </c>
      <c r="C271">
        <v>0</v>
      </c>
      <c r="D271" t="s">
        <v>2060</v>
      </c>
      <c r="F271" t="s">
        <v>2061</v>
      </c>
    </row>
    <row r="272" spans="1:6" ht="12.75">
      <c r="A272">
        <v>151</v>
      </c>
      <c r="B272" t="s">
        <v>2025</v>
      </c>
      <c r="C272">
        <v>10000000</v>
      </c>
      <c r="D272" t="s">
        <v>2023</v>
      </c>
      <c r="F272" t="s">
        <v>2062</v>
      </c>
    </row>
    <row r="273" spans="1:6" ht="12.75">
      <c r="A273">
        <v>151</v>
      </c>
      <c r="B273" t="s">
        <v>1846</v>
      </c>
      <c r="C273">
        <v>11000000</v>
      </c>
      <c r="D273" t="s">
        <v>2063</v>
      </c>
      <c r="F273" t="s">
        <v>2064</v>
      </c>
    </row>
    <row r="274" spans="1:6" ht="12.75">
      <c r="A274">
        <v>151</v>
      </c>
      <c r="B274" t="s">
        <v>2065</v>
      </c>
      <c r="C274">
        <v>11100000</v>
      </c>
      <c r="D274" t="s">
        <v>2066</v>
      </c>
      <c r="F274" s="165" t="s">
        <v>2067</v>
      </c>
    </row>
    <row r="275" spans="1:6" ht="12.75">
      <c r="A275">
        <v>151</v>
      </c>
      <c r="B275" t="s">
        <v>2068</v>
      </c>
      <c r="C275">
        <v>11120000</v>
      </c>
      <c r="D275" t="s">
        <v>2069</v>
      </c>
      <c r="F275" t="s">
        <v>2070</v>
      </c>
    </row>
    <row r="276" spans="1:4" ht="12.75">
      <c r="A276">
        <v>151</v>
      </c>
      <c r="B276" t="s">
        <v>2071</v>
      </c>
      <c r="C276">
        <v>11120111</v>
      </c>
      <c r="D276" t="s">
        <v>2072</v>
      </c>
    </row>
    <row r="277" spans="1:4" ht="12.75">
      <c r="A277">
        <v>151</v>
      </c>
      <c r="B277" t="s">
        <v>2073</v>
      </c>
      <c r="C277">
        <v>11120112</v>
      </c>
      <c r="D277" t="s">
        <v>2074</v>
      </c>
    </row>
    <row r="278" spans="1:4" ht="12.75">
      <c r="A278">
        <v>199</v>
      </c>
      <c r="B278" t="s">
        <v>2075</v>
      </c>
      <c r="C278">
        <v>11120113</v>
      </c>
      <c r="D278" t="s">
        <v>2076</v>
      </c>
    </row>
    <row r="279" spans="1:4" ht="12.75">
      <c r="A279">
        <v>199</v>
      </c>
      <c r="B279" t="s">
        <v>2077</v>
      </c>
      <c r="C279">
        <v>11120114</v>
      </c>
      <c r="D279" t="s">
        <v>2078</v>
      </c>
    </row>
    <row r="280" spans="1:6" ht="12.75">
      <c r="A280">
        <v>151</v>
      </c>
      <c r="B280" t="s">
        <v>2079</v>
      </c>
      <c r="C280">
        <v>11130000</v>
      </c>
      <c r="D280" t="s">
        <v>2080</v>
      </c>
      <c r="F280" t="s">
        <v>2081</v>
      </c>
    </row>
    <row r="281" spans="1:4" ht="12.75">
      <c r="A281">
        <v>151</v>
      </c>
      <c r="B281" t="s">
        <v>2082</v>
      </c>
      <c r="C281">
        <v>11130311</v>
      </c>
      <c r="D281" t="s">
        <v>2083</v>
      </c>
    </row>
    <row r="282" spans="1:4" ht="12.75">
      <c r="A282">
        <v>151</v>
      </c>
      <c r="B282" t="s">
        <v>2084</v>
      </c>
      <c r="C282">
        <v>11130312</v>
      </c>
      <c r="D282" t="s">
        <v>2085</v>
      </c>
    </row>
    <row r="283" spans="1:4" ht="12.75">
      <c r="A283">
        <v>151</v>
      </c>
      <c r="B283" t="s">
        <v>2086</v>
      </c>
      <c r="C283">
        <v>11130313</v>
      </c>
      <c r="D283" t="s">
        <v>2087</v>
      </c>
    </row>
    <row r="284" spans="1:4" ht="12.75">
      <c r="A284">
        <v>151</v>
      </c>
      <c r="B284" t="s">
        <v>2088</v>
      </c>
      <c r="C284">
        <v>11130314</v>
      </c>
      <c r="D284" t="s">
        <v>2089</v>
      </c>
    </row>
    <row r="285" spans="1:4" ht="12.75">
      <c r="A285">
        <v>151</v>
      </c>
      <c r="B285" t="s">
        <v>2090</v>
      </c>
      <c r="C285">
        <v>11130341</v>
      </c>
      <c r="D285" t="s">
        <v>2091</v>
      </c>
    </row>
    <row r="286" spans="1:4" ht="12.75">
      <c r="A286">
        <v>151</v>
      </c>
      <c r="B286" t="s">
        <v>2092</v>
      </c>
      <c r="C286">
        <v>11130342</v>
      </c>
      <c r="D286" t="s">
        <v>2093</v>
      </c>
    </row>
    <row r="287" spans="1:4" ht="12.75">
      <c r="A287">
        <v>151</v>
      </c>
      <c r="B287" t="s">
        <v>2094</v>
      </c>
      <c r="C287">
        <v>11130343</v>
      </c>
      <c r="D287" t="s">
        <v>2095</v>
      </c>
    </row>
    <row r="288" spans="1:4" ht="12.75">
      <c r="A288">
        <v>151</v>
      </c>
      <c r="B288" t="s">
        <v>2096</v>
      </c>
      <c r="C288">
        <v>11130344</v>
      </c>
      <c r="D288" t="s">
        <v>2097</v>
      </c>
    </row>
    <row r="289" spans="1:6" ht="12.75">
      <c r="A289">
        <v>151</v>
      </c>
      <c r="B289" t="s">
        <v>2098</v>
      </c>
      <c r="C289">
        <v>11180000</v>
      </c>
      <c r="D289" t="s">
        <v>2099</v>
      </c>
      <c r="F289" s="165" t="s">
        <v>2100</v>
      </c>
    </row>
    <row r="290" spans="1:4" ht="12.75">
      <c r="A290">
        <v>151</v>
      </c>
      <c r="B290" t="s">
        <v>2101</v>
      </c>
      <c r="C290">
        <v>11180111</v>
      </c>
      <c r="D290" t="s">
        <v>2102</v>
      </c>
    </row>
    <row r="291" spans="1:4" ht="12.75">
      <c r="A291">
        <v>151</v>
      </c>
      <c r="B291" t="s">
        <v>2103</v>
      </c>
      <c r="C291">
        <v>11180112</v>
      </c>
      <c r="D291" t="s">
        <v>2104</v>
      </c>
    </row>
    <row r="292" spans="1:4" ht="12.75">
      <c r="A292">
        <v>151</v>
      </c>
      <c r="B292" t="s">
        <v>2105</v>
      </c>
      <c r="C292">
        <v>11180113</v>
      </c>
      <c r="D292" t="s">
        <v>2106</v>
      </c>
    </row>
    <row r="293" spans="1:4" ht="12.75">
      <c r="A293">
        <v>151</v>
      </c>
      <c r="B293" t="s">
        <v>2107</v>
      </c>
      <c r="C293">
        <v>11180114</v>
      </c>
      <c r="D293" t="s">
        <v>2108</v>
      </c>
    </row>
    <row r="294" spans="1:4" ht="12.75">
      <c r="A294">
        <v>151</v>
      </c>
      <c r="B294" t="s">
        <v>2109</v>
      </c>
      <c r="C294">
        <v>11180141</v>
      </c>
      <c r="D294" t="s">
        <v>2110</v>
      </c>
    </row>
    <row r="295" spans="1:4" ht="12.75">
      <c r="A295">
        <v>151</v>
      </c>
      <c r="B295" t="s">
        <v>2111</v>
      </c>
      <c r="C295">
        <v>11180142</v>
      </c>
      <c r="D295" t="s">
        <v>2112</v>
      </c>
    </row>
    <row r="296" spans="1:4" ht="12.75">
      <c r="A296">
        <v>151</v>
      </c>
      <c r="B296" t="s">
        <v>2113</v>
      </c>
      <c r="C296">
        <v>11180143</v>
      </c>
      <c r="D296" t="s">
        <v>2114</v>
      </c>
    </row>
    <row r="297" spans="1:4" ht="12.75">
      <c r="A297">
        <v>151</v>
      </c>
      <c r="B297" t="s">
        <v>2115</v>
      </c>
      <c r="C297">
        <v>11180144</v>
      </c>
      <c r="D297" t="s">
        <v>2116</v>
      </c>
    </row>
    <row r="298" spans="1:4" ht="12.75">
      <c r="A298">
        <v>151</v>
      </c>
      <c r="B298" t="s">
        <v>2117</v>
      </c>
      <c r="C298">
        <v>11180231</v>
      </c>
      <c r="D298" t="s">
        <v>2118</v>
      </c>
    </row>
    <row r="299" spans="1:4" ht="12.75">
      <c r="A299">
        <v>151</v>
      </c>
      <c r="B299" t="s">
        <v>2119</v>
      </c>
      <c r="C299">
        <v>11180232</v>
      </c>
      <c r="D299" t="s">
        <v>2120</v>
      </c>
    </row>
    <row r="300" spans="1:4" ht="12.75">
      <c r="A300">
        <v>151</v>
      </c>
      <c r="B300" t="s">
        <v>2121</v>
      </c>
      <c r="C300">
        <v>11180233</v>
      </c>
      <c r="D300" t="s">
        <v>2122</v>
      </c>
    </row>
    <row r="301" spans="1:4" ht="12.75">
      <c r="A301">
        <v>151</v>
      </c>
      <c r="B301" t="s">
        <v>2123</v>
      </c>
      <c r="C301">
        <v>11180234</v>
      </c>
      <c r="D301" t="s">
        <v>2124</v>
      </c>
    </row>
    <row r="302" spans="1:4" ht="12.75">
      <c r="A302">
        <v>151</v>
      </c>
      <c r="B302" t="s">
        <v>2125</v>
      </c>
      <c r="C302">
        <v>11180241</v>
      </c>
      <c r="D302" t="s">
        <v>2126</v>
      </c>
    </row>
    <row r="303" spans="1:6" ht="12.75">
      <c r="A303">
        <v>151</v>
      </c>
      <c r="B303" t="s">
        <v>2127</v>
      </c>
      <c r="C303">
        <v>11200000</v>
      </c>
      <c r="D303" t="s">
        <v>2128</v>
      </c>
      <c r="F303" s="165" t="s">
        <v>2129</v>
      </c>
    </row>
    <row r="304" spans="1:4" ht="12.75">
      <c r="A304">
        <v>151</v>
      </c>
      <c r="B304" t="s">
        <v>2130</v>
      </c>
      <c r="C304">
        <v>11210111</v>
      </c>
      <c r="D304" t="s">
        <v>2131</v>
      </c>
    </row>
    <row r="305" spans="1:4" ht="12.75">
      <c r="A305">
        <v>151</v>
      </c>
      <c r="B305" t="s">
        <v>2132</v>
      </c>
      <c r="C305">
        <v>11210112</v>
      </c>
      <c r="D305" t="s">
        <v>2133</v>
      </c>
    </row>
    <row r="306" spans="1:4" ht="12.75">
      <c r="A306">
        <v>151</v>
      </c>
      <c r="B306" t="s">
        <v>2134</v>
      </c>
      <c r="C306">
        <v>11210113</v>
      </c>
      <c r="D306" t="s">
        <v>2135</v>
      </c>
    </row>
    <row r="307" spans="1:4" ht="12.75">
      <c r="A307">
        <v>151</v>
      </c>
      <c r="B307" t="s">
        <v>2136</v>
      </c>
      <c r="C307">
        <v>11210114</v>
      </c>
      <c r="D307" t="s">
        <v>2137</v>
      </c>
    </row>
    <row r="308" spans="1:4" ht="12.75">
      <c r="A308">
        <v>151</v>
      </c>
      <c r="B308" t="s">
        <v>2138</v>
      </c>
      <c r="C308">
        <v>11210411</v>
      </c>
      <c r="D308" t="s">
        <v>2139</v>
      </c>
    </row>
    <row r="309" spans="1:4" ht="12.75">
      <c r="A309">
        <v>151</v>
      </c>
      <c r="B309" t="s">
        <v>2140</v>
      </c>
      <c r="C309">
        <v>11210412</v>
      </c>
      <c r="D309" t="s">
        <v>2141</v>
      </c>
    </row>
    <row r="310" spans="1:4" ht="12.75">
      <c r="A310">
        <v>151</v>
      </c>
      <c r="B310" t="s">
        <v>2142</v>
      </c>
      <c r="C310">
        <v>11210413</v>
      </c>
      <c r="D310" t="s">
        <v>2143</v>
      </c>
    </row>
    <row r="311" spans="1:4" ht="12.75">
      <c r="A311">
        <v>151</v>
      </c>
      <c r="B311" t="s">
        <v>2144</v>
      </c>
      <c r="C311">
        <v>11210414</v>
      </c>
      <c r="D311" t="s">
        <v>2145</v>
      </c>
    </row>
    <row r="312" spans="1:4" ht="12.75">
      <c r="A312">
        <v>199</v>
      </c>
      <c r="B312" t="s">
        <v>2146</v>
      </c>
      <c r="C312">
        <v>11210511</v>
      </c>
      <c r="D312" t="s">
        <v>2147</v>
      </c>
    </row>
    <row r="313" spans="1:4" ht="12.75">
      <c r="A313">
        <v>199</v>
      </c>
      <c r="B313" t="s">
        <v>2148</v>
      </c>
      <c r="C313">
        <v>11210512</v>
      </c>
      <c r="D313" t="s">
        <v>2149</v>
      </c>
    </row>
    <row r="314" spans="1:4" ht="12.75">
      <c r="A314">
        <v>199</v>
      </c>
      <c r="B314" t="s">
        <v>2150</v>
      </c>
      <c r="C314">
        <v>11210513</v>
      </c>
      <c r="D314" t="s">
        <v>2151</v>
      </c>
    </row>
    <row r="315" spans="1:4" ht="12.75">
      <c r="A315">
        <v>199</v>
      </c>
      <c r="B315" t="s">
        <v>2152</v>
      </c>
      <c r="C315">
        <v>11210514</v>
      </c>
      <c r="D315" t="s">
        <v>2153</v>
      </c>
    </row>
    <row r="316" spans="1:4" ht="12.75">
      <c r="A316">
        <v>151</v>
      </c>
      <c r="B316" t="s">
        <v>2154</v>
      </c>
      <c r="C316">
        <v>11220111</v>
      </c>
      <c r="D316" t="s">
        <v>2155</v>
      </c>
    </row>
    <row r="317" spans="1:4" ht="12.75">
      <c r="A317">
        <v>151</v>
      </c>
      <c r="B317" t="s">
        <v>2156</v>
      </c>
      <c r="C317">
        <v>11220112</v>
      </c>
      <c r="D317" t="s">
        <v>2157</v>
      </c>
    </row>
    <row r="318" spans="1:4" ht="12.75">
      <c r="A318">
        <v>151</v>
      </c>
      <c r="B318" t="s">
        <v>2158</v>
      </c>
      <c r="C318">
        <v>11220113</v>
      </c>
      <c r="D318" t="s">
        <v>2159</v>
      </c>
    </row>
    <row r="319" spans="1:4" ht="12.75">
      <c r="A319">
        <v>151</v>
      </c>
      <c r="B319" t="s">
        <v>2160</v>
      </c>
      <c r="C319">
        <v>11220114</v>
      </c>
      <c r="D319" t="s">
        <v>2161</v>
      </c>
    </row>
    <row r="320" spans="1:6" ht="12.75">
      <c r="A320">
        <v>151</v>
      </c>
      <c r="B320" t="s">
        <v>1542</v>
      </c>
      <c r="C320">
        <v>11300000</v>
      </c>
      <c r="D320" t="s">
        <v>2162</v>
      </c>
      <c r="F320" s="165" t="s">
        <v>2163</v>
      </c>
    </row>
    <row r="321" spans="1:4" ht="12.75">
      <c r="A321">
        <v>151</v>
      </c>
      <c r="B321" t="s">
        <v>2164</v>
      </c>
      <c r="C321">
        <v>11380111</v>
      </c>
      <c r="D321" t="s">
        <v>2165</v>
      </c>
    </row>
    <row r="322" spans="1:4" ht="12.75">
      <c r="A322">
        <v>151</v>
      </c>
      <c r="B322" t="s">
        <v>2166</v>
      </c>
      <c r="C322">
        <v>11380112</v>
      </c>
      <c r="D322" t="s">
        <v>2167</v>
      </c>
    </row>
    <row r="323" spans="1:4" ht="12.75">
      <c r="A323">
        <v>151</v>
      </c>
      <c r="B323" t="s">
        <v>2168</v>
      </c>
      <c r="C323">
        <v>11380113</v>
      </c>
      <c r="D323" t="s">
        <v>2169</v>
      </c>
    </row>
    <row r="324" spans="1:4" ht="12.75">
      <c r="A324">
        <v>151</v>
      </c>
      <c r="B324" t="s">
        <v>2170</v>
      </c>
      <c r="C324">
        <v>11380114</v>
      </c>
      <c r="D324" t="s">
        <v>2171</v>
      </c>
    </row>
    <row r="325" spans="1:4" ht="12.75">
      <c r="A325">
        <v>151</v>
      </c>
      <c r="B325" t="s">
        <v>2172</v>
      </c>
      <c r="C325">
        <v>11380211</v>
      </c>
      <c r="D325" t="s">
        <v>2173</v>
      </c>
    </row>
    <row r="326" spans="1:4" ht="12.75">
      <c r="A326">
        <v>151</v>
      </c>
      <c r="B326" t="s">
        <v>2174</v>
      </c>
      <c r="C326">
        <v>11380212</v>
      </c>
      <c r="D326" t="s">
        <v>2175</v>
      </c>
    </row>
    <row r="327" spans="1:4" ht="12.75">
      <c r="A327">
        <v>151</v>
      </c>
      <c r="B327" t="s">
        <v>2176</v>
      </c>
      <c r="C327">
        <v>11380213</v>
      </c>
      <c r="D327" t="s">
        <v>2177</v>
      </c>
    </row>
    <row r="328" spans="1:4" ht="12.75">
      <c r="A328">
        <v>151</v>
      </c>
      <c r="B328" t="s">
        <v>2178</v>
      </c>
      <c r="C328">
        <v>11380214</v>
      </c>
      <c r="D328" t="s">
        <v>2179</v>
      </c>
    </row>
    <row r="329" spans="1:4" ht="12.75">
      <c r="A329">
        <v>199</v>
      </c>
      <c r="B329" t="s">
        <v>2180</v>
      </c>
      <c r="C329">
        <v>11380311</v>
      </c>
      <c r="D329" t="s">
        <v>2181</v>
      </c>
    </row>
    <row r="330" spans="1:4" ht="12.75">
      <c r="A330">
        <v>199</v>
      </c>
      <c r="B330" t="s">
        <v>2182</v>
      </c>
      <c r="C330">
        <v>11380312</v>
      </c>
      <c r="D330" t="s">
        <v>2183</v>
      </c>
    </row>
    <row r="331" spans="1:4" ht="12.75">
      <c r="A331">
        <v>199</v>
      </c>
      <c r="B331" t="s">
        <v>2184</v>
      </c>
      <c r="C331">
        <v>11380313</v>
      </c>
      <c r="D331" t="s">
        <v>2185</v>
      </c>
    </row>
    <row r="332" spans="1:4" ht="12.75">
      <c r="A332">
        <v>199</v>
      </c>
      <c r="B332" t="s">
        <v>2186</v>
      </c>
      <c r="C332">
        <v>11380314</v>
      </c>
      <c r="D332" t="s">
        <v>2187</v>
      </c>
    </row>
    <row r="333" spans="1:4" ht="12.75">
      <c r="A333">
        <v>199</v>
      </c>
      <c r="B333" t="s">
        <v>2188</v>
      </c>
      <c r="C333">
        <v>11380411</v>
      </c>
      <c r="D333" t="s">
        <v>2189</v>
      </c>
    </row>
    <row r="334" spans="1:4" ht="12.75">
      <c r="A334">
        <v>199</v>
      </c>
      <c r="B334" t="s">
        <v>2190</v>
      </c>
      <c r="C334">
        <v>11380412</v>
      </c>
      <c r="D334" t="s">
        <v>2191</v>
      </c>
    </row>
    <row r="335" spans="1:4" ht="12.75">
      <c r="A335">
        <v>199</v>
      </c>
      <c r="B335" t="s">
        <v>2192</v>
      </c>
      <c r="C335">
        <v>11380413</v>
      </c>
      <c r="D335" t="s">
        <v>2193</v>
      </c>
    </row>
    <row r="336" spans="1:4" ht="12.75">
      <c r="A336">
        <v>199</v>
      </c>
      <c r="B336" t="s">
        <v>2194</v>
      </c>
      <c r="C336">
        <v>11380414</v>
      </c>
      <c r="D336" t="s">
        <v>2195</v>
      </c>
    </row>
    <row r="337" spans="1:4" ht="12.75">
      <c r="A337">
        <v>151</v>
      </c>
      <c r="B337" t="s">
        <v>2196</v>
      </c>
      <c r="C337">
        <v>11389911</v>
      </c>
      <c r="D337" t="s">
        <v>2197</v>
      </c>
    </row>
    <row r="338" spans="1:4" ht="12.75">
      <c r="A338">
        <v>151</v>
      </c>
      <c r="B338" t="s">
        <v>2198</v>
      </c>
      <c r="C338">
        <v>11389912</v>
      </c>
      <c r="D338" t="s">
        <v>2199</v>
      </c>
    </row>
    <row r="339" spans="1:4" ht="12.75">
      <c r="A339">
        <v>199</v>
      </c>
      <c r="B339" t="s">
        <v>2200</v>
      </c>
      <c r="C339">
        <v>11389913</v>
      </c>
      <c r="D339" t="s">
        <v>2201</v>
      </c>
    </row>
    <row r="340" spans="1:4" ht="12.75">
      <c r="A340">
        <v>199</v>
      </c>
      <c r="B340" t="s">
        <v>2202</v>
      </c>
      <c r="C340">
        <v>11389914</v>
      </c>
      <c r="D340" t="s">
        <v>2203</v>
      </c>
    </row>
    <row r="341" spans="1:6" ht="12.75">
      <c r="A341">
        <v>151</v>
      </c>
      <c r="B341" t="s">
        <v>2045</v>
      </c>
      <c r="C341">
        <v>12000000</v>
      </c>
      <c r="D341" t="s">
        <v>2204</v>
      </c>
      <c r="F341" t="s">
        <v>2205</v>
      </c>
    </row>
    <row r="342" spans="1:6" ht="12.75">
      <c r="A342">
        <v>151</v>
      </c>
      <c r="B342" t="s">
        <v>2206</v>
      </c>
      <c r="C342">
        <v>12100000</v>
      </c>
      <c r="D342" t="s">
        <v>2207</v>
      </c>
      <c r="F342" s="165" t="s">
        <v>2208</v>
      </c>
    </row>
    <row r="343" spans="1:4" ht="12.75">
      <c r="A343">
        <v>151</v>
      </c>
      <c r="B343" t="s">
        <v>2209</v>
      </c>
      <c r="C343">
        <v>12100411</v>
      </c>
      <c r="D343" t="s">
        <v>2210</v>
      </c>
    </row>
    <row r="344" spans="1:4" ht="12.75">
      <c r="A344">
        <v>151</v>
      </c>
      <c r="B344" t="s">
        <v>2211</v>
      </c>
      <c r="C344">
        <v>12100412</v>
      </c>
      <c r="D344" t="s">
        <v>2212</v>
      </c>
    </row>
    <row r="345" spans="1:4" ht="12.75">
      <c r="A345">
        <v>151</v>
      </c>
      <c r="B345" t="s">
        <v>2213</v>
      </c>
      <c r="C345">
        <v>12100413</v>
      </c>
      <c r="D345" t="s">
        <v>2214</v>
      </c>
    </row>
    <row r="346" spans="1:4" ht="12.75">
      <c r="A346">
        <v>151</v>
      </c>
      <c r="B346" t="s">
        <v>2215</v>
      </c>
      <c r="C346">
        <v>12100414</v>
      </c>
      <c r="D346" t="s">
        <v>2216</v>
      </c>
    </row>
    <row r="347" spans="1:4" ht="12.75">
      <c r="A347">
        <v>151</v>
      </c>
      <c r="B347" t="s">
        <v>2217</v>
      </c>
      <c r="C347">
        <v>12100421</v>
      </c>
      <c r="D347" t="s">
        <v>2218</v>
      </c>
    </row>
    <row r="348" spans="1:4" ht="12.75">
      <c r="A348">
        <v>151</v>
      </c>
      <c r="B348" t="s">
        <v>2219</v>
      </c>
      <c r="C348">
        <v>12100422</v>
      </c>
      <c r="D348" t="s">
        <v>2220</v>
      </c>
    </row>
    <row r="349" spans="1:4" ht="12.75">
      <c r="A349">
        <v>151</v>
      </c>
      <c r="B349" t="s">
        <v>2221</v>
      </c>
      <c r="C349">
        <v>12100423</v>
      </c>
      <c r="D349" t="s">
        <v>2222</v>
      </c>
    </row>
    <row r="350" spans="1:4" ht="12.75">
      <c r="A350">
        <v>199</v>
      </c>
      <c r="B350" t="s">
        <v>2223</v>
      </c>
      <c r="C350">
        <v>12100424</v>
      </c>
      <c r="D350" t="s">
        <v>2224</v>
      </c>
    </row>
    <row r="351" spans="1:4" ht="12.75">
      <c r="A351">
        <v>151</v>
      </c>
      <c r="B351" t="s">
        <v>2225</v>
      </c>
      <c r="C351">
        <v>12100431</v>
      </c>
      <c r="D351" t="s">
        <v>2226</v>
      </c>
    </row>
    <row r="352" spans="1:4" ht="12.75">
      <c r="A352">
        <v>151</v>
      </c>
      <c r="B352" t="s">
        <v>2227</v>
      </c>
      <c r="C352">
        <v>12100432</v>
      </c>
      <c r="D352" t="s">
        <v>2228</v>
      </c>
    </row>
    <row r="353" spans="1:4" ht="12.75">
      <c r="A353">
        <v>199</v>
      </c>
      <c r="B353" t="s">
        <v>2229</v>
      </c>
      <c r="C353">
        <v>12100433</v>
      </c>
      <c r="D353" t="s">
        <v>2230</v>
      </c>
    </row>
    <row r="354" spans="1:4" ht="12.75">
      <c r="A354">
        <v>199</v>
      </c>
      <c r="B354" t="s">
        <v>2231</v>
      </c>
      <c r="C354">
        <v>12100434</v>
      </c>
      <c r="D354" t="s">
        <v>2232</v>
      </c>
    </row>
    <row r="355" spans="1:4" ht="12.75">
      <c r="A355">
        <v>151</v>
      </c>
      <c r="B355" t="s">
        <v>2233</v>
      </c>
      <c r="C355">
        <v>12100441</v>
      </c>
      <c r="D355" t="s">
        <v>2234</v>
      </c>
    </row>
    <row r="356" spans="1:4" ht="12.75">
      <c r="A356">
        <v>151</v>
      </c>
      <c r="B356" t="s">
        <v>2235</v>
      </c>
      <c r="C356">
        <v>12100442</v>
      </c>
      <c r="D356" t="s">
        <v>2236</v>
      </c>
    </row>
    <row r="357" spans="1:4" ht="12.75">
      <c r="A357">
        <v>199</v>
      </c>
      <c r="B357" t="s">
        <v>2237</v>
      </c>
      <c r="C357">
        <v>12100443</v>
      </c>
      <c r="D357" t="s">
        <v>2238</v>
      </c>
    </row>
    <row r="358" spans="1:4" ht="12.75">
      <c r="A358">
        <v>199</v>
      </c>
      <c r="B358" t="s">
        <v>2239</v>
      </c>
      <c r="C358">
        <v>12100444</v>
      </c>
      <c r="D358" t="s">
        <v>2240</v>
      </c>
    </row>
    <row r="359" spans="1:4" ht="12.75">
      <c r="A359">
        <v>199</v>
      </c>
      <c r="B359" t="s">
        <v>2241</v>
      </c>
      <c r="C359">
        <v>12100451</v>
      </c>
      <c r="D359" t="s">
        <v>2242</v>
      </c>
    </row>
    <row r="360" spans="1:4" ht="12.75">
      <c r="A360">
        <v>199</v>
      </c>
      <c r="B360" t="s">
        <v>2243</v>
      </c>
      <c r="C360">
        <v>12100452</v>
      </c>
      <c r="D360" t="s">
        <v>2244</v>
      </c>
    </row>
    <row r="361" spans="1:4" ht="12.75">
      <c r="A361">
        <v>199</v>
      </c>
      <c r="B361" t="s">
        <v>2245</v>
      </c>
      <c r="C361">
        <v>12100453</v>
      </c>
      <c r="D361" t="s">
        <v>2246</v>
      </c>
    </row>
    <row r="362" spans="1:4" ht="12.75">
      <c r="A362">
        <v>199</v>
      </c>
      <c r="B362" t="s">
        <v>2247</v>
      </c>
      <c r="C362">
        <v>12100454</v>
      </c>
      <c r="D362" t="s">
        <v>2248</v>
      </c>
    </row>
    <row r="363" spans="1:4" ht="12.75">
      <c r="A363">
        <v>151</v>
      </c>
      <c r="B363" t="s">
        <v>2249</v>
      </c>
      <c r="C363">
        <v>12100461</v>
      </c>
      <c r="D363" t="s">
        <v>2250</v>
      </c>
    </row>
    <row r="364" spans="1:4" ht="12.75">
      <c r="A364">
        <v>151</v>
      </c>
      <c r="B364" t="s">
        <v>2251</v>
      </c>
      <c r="C364">
        <v>12100462</v>
      </c>
      <c r="D364" t="s">
        <v>2252</v>
      </c>
    </row>
    <row r="365" spans="1:4" ht="12.75">
      <c r="A365">
        <v>199</v>
      </c>
      <c r="B365" t="s">
        <v>2253</v>
      </c>
      <c r="C365">
        <v>12100463</v>
      </c>
      <c r="D365" t="s">
        <v>2254</v>
      </c>
    </row>
    <row r="366" spans="1:4" ht="12.75">
      <c r="A366">
        <v>199</v>
      </c>
      <c r="B366" t="s">
        <v>2255</v>
      </c>
      <c r="C366">
        <v>12100464</v>
      </c>
      <c r="D366" t="s">
        <v>2256</v>
      </c>
    </row>
    <row r="367" spans="1:4" ht="12.75">
      <c r="A367">
        <v>151</v>
      </c>
      <c r="B367" t="s">
        <v>2257</v>
      </c>
      <c r="C367">
        <v>12100471</v>
      </c>
      <c r="D367" t="s">
        <v>2258</v>
      </c>
    </row>
    <row r="368" spans="1:4" ht="12.75">
      <c r="A368">
        <v>151</v>
      </c>
      <c r="B368" t="s">
        <v>2259</v>
      </c>
      <c r="C368">
        <v>12100472</v>
      </c>
      <c r="D368" t="s">
        <v>2260</v>
      </c>
    </row>
    <row r="369" spans="1:4" ht="12.75">
      <c r="A369">
        <v>199</v>
      </c>
      <c r="B369" t="s">
        <v>2261</v>
      </c>
      <c r="C369">
        <v>12100473</v>
      </c>
      <c r="D369" t="s">
        <v>2262</v>
      </c>
    </row>
    <row r="370" spans="1:4" ht="12.75">
      <c r="A370">
        <v>199</v>
      </c>
      <c r="B370" t="s">
        <v>2263</v>
      </c>
      <c r="C370">
        <v>12100474</v>
      </c>
      <c r="D370" t="s">
        <v>2264</v>
      </c>
    </row>
    <row r="371" spans="1:4" ht="12.75">
      <c r="A371">
        <v>199</v>
      </c>
      <c r="B371" t="s">
        <v>2265</v>
      </c>
      <c r="C371">
        <v>12100481</v>
      </c>
      <c r="D371" t="s">
        <v>2266</v>
      </c>
    </row>
    <row r="372" spans="1:4" ht="12.75">
      <c r="A372">
        <v>199</v>
      </c>
      <c r="B372" t="s">
        <v>2267</v>
      </c>
      <c r="C372">
        <v>12100482</v>
      </c>
      <c r="D372" t="s">
        <v>2268</v>
      </c>
    </row>
    <row r="373" spans="1:4" ht="12.75">
      <c r="A373">
        <v>199</v>
      </c>
      <c r="B373" t="s">
        <v>2269</v>
      </c>
      <c r="C373">
        <v>12100483</v>
      </c>
      <c r="D373" t="s">
        <v>2270</v>
      </c>
    </row>
    <row r="374" spans="1:4" ht="12.75">
      <c r="A374">
        <v>199</v>
      </c>
      <c r="B374" t="s">
        <v>2271</v>
      </c>
      <c r="C374">
        <v>12100484</v>
      </c>
      <c r="D374" t="s">
        <v>2272</v>
      </c>
    </row>
    <row r="375" spans="1:4" ht="12.75">
      <c r="A375">
        <v>199</v>
      </c>
      <c r="B375" t="s">
        <v>2273</v>
      </c>
      <c r="C375">
        <v>12100631</v>
      </c>
      <c r="D375" t="s">
        <v>2274</v>
      </c>
    </row>
    <row r="376" spans="1:4" ht="12.75">
      <c r="A376">
        <v>199</v>
      </c>
      <c r="B376" t="s">
        <v>2275</v>
      </c>
      <c r="C376">
        <v>12100632</v>
      </c>
      <c r="D376" t="s">
        <v>2276</v>
      </c>
    </row>
    <row r="377" spans="1:4" ht="12.75">
      <c r="A377">
        <v>199</v>
      </c>
      <c r="B377" t="s">
        <v>2277</v>
      </c>
      <c r="C377">
        <v>12100633</v>
      </c>
      <c r="D377" t="s">
        <v>2278</v>
      </c>
    </row>
    <row r="378" spans="1:4" ht="12.75">
      <c r="A378">
        <v>199</v>
      </c>
      <c r="B378" t="s">
        <v>2279</v>
      </c>
      <c r="C378">
        <v>12100634</v>
      </c>
      <c r="D378" t="s">
        <v>2280</v>
      </c>
    </row>
    <row r="379" spans="1:4" ht="12.75">
      <c r="A379">
        <v>151</v>
      </c>
      <c r="B379" t="s">
        <v>2281</v>
      </c>
      <c r="C379">
        <v>12109911</v>
      </c>
      <c r="D379" t="s">
        <v>2282</v>
      </c>
    </row>
    <row r="380" spans="1:4" ht="12.75">
      <c r="A380">
        <v>151</v>
      </c>
      <c r="B380" t="s">
        <v>2283</v>
      </c>
      <c r="C380">
        <v>12109912</v>
      </c>
      <c r="D380" t="s">
        <v>2284</v>
      </c>
    </row>
    <row r="381" spans="1:4" ht="12.75">
      <c r="A381">
        <v>151</v>
      </c>
      <c r="B381" t="s">
        <v>2285</v>
      </c>
      <c r="C381">
        <v>12109913</v>
      </c>
      <c r="D381" t="s">
        <v>2286</v>
      </c>
    </row>
    <row r="382" spans="1:4" ht="12.75">
      <c r="A382">
        <v>199</v>
      </c>
      <c r="B382" t="s">
        <v>2287</v>
      </c>
      <c r="C382">
        <v>12109914</v>
      </c>
      <c r="D382" t="s">
        <v>2288</v>
      </c>
    </row>
    <row r="383" spans="1:6" ht="12.75">
      <c r="A383">
        <v>151</v>
      </c>
      <c r="B383" t="s">
        <v>2289</v>
      </c>
      <c r="C383">
        <v>12180000</v>
      </c>
      <c r="D383" t="s">
        <v>2290</v>
      </c>
      <c r="F383" t="s">
        <v>2291</v>
      </c>
    </row>
    <row r="384" spans="1:5" ht="12.75">
      <c r="A384">
        <v>151</v>
      </c>
      <c r="B384" t="s">
        <v>2292</v>
      </c>
      <c r="C384">
        <v>12180111</v>
      </c>
      <c r="D384" t="s">
        <v>2293</v>
      </c>
      <c r="E384" t="s">
        <v>2294</v>
      </c>
    </row>
    <row r="385" spans="1:4" ht="12.75">
      <c r="A385">
        <v>151</v>
      </c>
      <c r="B385" t="s">
        <v>2295</v>
      </c>
      <c r="C385">
        <v>12180121</v>
      </c>
      <c r="D385" t="s">
        <v>2296</v>
      </c>
    </row>
    <row r="386" spans="1:4" ht="12.75">
      <c r="A386">
        <v>151</v>
      </c>
      <c r="B386" t="s">
        <v>2297</v>
      </c>
      <c r="C386">
        <v>12180131</v>
      </c>
      <c r="D386" t="s">
        <v>2298</v>
      </c>
    </row>
    <row r="387" spans="1:6" ht="12.75">
      <c r="A387">
        <v>151</v>
      </c>
      <c r="B387" t="s">
        <v>2299</v>
      </c>
      <c r="C387">
        <v>12200000</v>
      </c>
      <c r="D387" t="s">
        <v>2300</v>
      </c>
      <c r="F387" t="s">
        <v>2301</v>
      </c>
    </row>
    <row r="388" spans="1:4" ht="12.75">
      <c r="A388">
        <v>151</v>
      </c>
      <c r="B388" t="s">
        <v>2302</v>
      </c>
      <c r="C388">
        <v>12209911</v>
      </c>
      <c r="D388" t="s">
        <v>2303</v>
      </c>
    </row>
    <row r="389" spans="1:4" ht="12.75">
      <c r="A389">
        <v>151</v>
      </c>
      <c r="B389" t="s">
        <v>2304</v>
      </c>
      <c r="C389">
        <v>12209912</v>
      </c>
      <c r="D389" t="s">
        <v>2305</v>
      </c>
    </row>
    <row r="390" spans="1:4" ht="12.75">
      <c r="A390">
        <v>151</v>
      </c>
      <c r="B390" t="s">
        <v>2306</v>
      </c>
      <c r="C390">
        <v>12209913</v>
      </c>
      <c r="D390" t="s">
        <v>2307</v>
      </c>
    </row>
    <row r="391" spans="1:4" ht="12.75">
      <c r="A391">
        <v>199</v>
      </c>
      <c r="B391" t="s">
        <v>2308</v>
      </c>
      <c r="C391">
        <v>12209914</v>
      </c>
      <c r="D391" t="s">
        <v>2309</v>
      </c>
    </row>
    <row r="392" spans="1:6" ht="12.75">
      <c r="A392">
        <v>151</v>
      </c>
      <c r="B392" t="s">
        <v>2310</v>
      </c>
      <c r="C392">
        <v>12400000</v>
      </c>
      <c r="D392" t="s">
        <v>2311</v>
      </c>
      <c r="F392" t="s">
        <v>1833</v>
      </c>
    </row>
    <row r="393" spans="1:4" ht="12.75">
      <c r="A393">
        <v>151</v>
      </c>
      <c r="B393" t="s">
        <v>1833</v>
      </c>
      <c r="C393">
        <v>12400011</v>
      </c>
      <c r="D393" t="s">
        <v>2312</v>
      </c>
    </row>
    <row r="394" spans="1:6" ht="12.75">
      <c r="A394">
        <v>151</v>
      </c>
      <c r="B394" t="s">
        <v>1861</v>
      </c>
      <c r="C394">
        <v>13000000</v>
      </c>
      <c r="D394" t="s">
        <v>2313</v>
      </c>
      <c r="F394" t="s">
        <v>2314</v>
      </c>
    </row>
    <row r="395" spans="1:6" ht="12.75">
      <c r="A395">
        <v>151</v>
      </c>
      <c r="B395" t="s">
        <v>2315</v>
      </c>
      <c r="C395">
        <v>13100000</v>
      </c>
      <c r="D395" t="s">
        <v>2316</v>
      </c>
      <c r="F395" s="165" t="s">
        <v>2317</v>
      </c>
    </row>
    <row r="396" spans="1:4" ht="12.75">
      <c r="A396">
        <v>151</v>
      </c>
      <c r="B396" t="s">
        <v>2318</v>
      </c>
      <c r="C396">
        <v>13100111</v>
      </c>
      <c r="D396" t="s">
        <v>2319</v>
      </c>
    </row>
    <row r="397" spans="1:4" ht="12.75">
      <c r="A397">
        <v>151</v>
      </c>
      <c r="B397" t="s">
        <v>2320</v>
      </c>
      <c r="C397">
        <v>13100112</v>
      </c>
      <c r="D397" t="s">
        <v>2321</v>
      </c>
    </row>
    <row r="398" spans="1:4" ht="12.75">
      <c r="A398">
        <v>151</v>
      </c>
      <c r="B398" t="s">
        <v>2322</v>
      </c>
      <c r="C398">
        <v>13100113</v>
      </c>
      <c r="D398" t="s">
        <v>2323</v>
      </c>
    </row>
    <row r="399" spans="1:4" ht="12.75">
      <c r="A399">
        <v>199</v>
      </c>
      <c r="B399" t="s">
        <v>2324</v>
      </c>
      <c r="C399">
        <v>13100114</v>
      </c>
      <c r="D399" t="s">
        <v>2325</v>
      </c>
    </row>
    <row r="400" spans="1:4" ht="12.75">
      <c r="A400">
        <v>151</v>
      </c>
      <c r="B400" t="s">
        <v>2326</v>
      </c>
      <c r="C400">
        <v>13100121</v>
      </c>
      <c r="D400" t="s">
        <v>2327</v>
      </c>
    </row>
    <row r="401" spans="1:4" ht="12.75">
      <c r="A401">
        <v>151</v>
      </c>
      <c r="B401" t="s">
        <v>2328</v>
      </c>
      <c r="C401">
        <v>13100122</v>
      </c>
      <c r="D401" t="s">
        <v>2329</v>
      </c>
    </row>
    <row r="402" spans="1:4" ht="12.75">
      <c r="A402">
        <v>199</v>
      </c>
      <c r="B402" t="s">
        <v>2330</v>
      </c>
      <c r="C402">
        <v>13100123</v>
      </c>
      <c r="D402" t="s">
        <v>2331</v>
      </c>
    </row>
    <row r="403" spans="1:4" ht="12.75">
      <c r="A403">
        <v>199</v>
      </c>
      <c r="B403" t="s">
        <v>2332</v>
      </c>
      <c r="C403">
        <v>13100124</v>
      </c>
      <c r="D403" t="s">
        <v>2333</v>
      </c>
    </row>
    <row r="404" spans="1:4" ht="12.75">
      <c r="A404">
        <v>151</v>
      </c>
      <c r="B404" t="s">
        <v>2334</v>
      </c>
      <c r="C404">
        <v>13100211</v>
      </c>
      <c r="D404" t="s">
        <v>2335</v>
      </c>
    </row>
    <row r="405" spans="1:4" ht="12.75">
      <c r="A405">
        <v>199</v>
      </c>
      <c r="B405" t="s">
        <v>2336</v>
      </c>
      <c r="C405">
        <v>13100212</v>
      </c>
      <c r="D405" t="s">
        <v>2337</v>
      </c>
    </row>
    <row r="406" spans="1:4" ht="12.75">
      <c r="A406">
        <v>199</v>
      </c>
      <c r="B406" t="s">
        <v>2338</v>
      </c>
      <c r="C406">
        <v>13100213</v>
      </c>
      <c r="D406" t="s">
        <v>2339</v>
      </c>
    </row>
    <row r="407" spans="1:4" ht="12.75">
      <c r="A407">
        <v>199</v>
      </c>
      <c r="B407" t="s">
        <v>2340</v>
      </c>
      <c r="C407">
        <v>13100214</v>
      </c>
      <c r="D407" t="s">
        <v>2341</v>
      </c>
    </row>
    <row r="408" spans="1:4" ht="12.75">
      <c r="A408">
        <v>151</v>
      </c>
      <c r="B408" t="s">
        <v>2342</v>
      </c>
      <c r="C408">
        <v>13109911</v>
      </c>
      <c r="D408" t="s">
        <v>2343</v>
      </c>
    </row>
    <row r="409" spans="1:4" ht="12.75">
      <c r="A409">
        <v>199</v>
      </c>
      <c r="B409" t="s">
        <v>2344</v>
      </c>
      <c r="C409">
        <v>13109912</v>
      </c>
      <c r="D409" t="s">
        <v>2345</v>
      </c>
    </row>
    <row r="410" spans="1:4" ht="12.75">
      <c r="A410">
        <v>199</v>
      </c>
      <c r="B410" t="s">
        <v>2346</v>
      </c>
      <c r="C410">
        <v>13109913</v>
      </c>
      <c r="D410" t="s">
        <v>2347</v>
      </c>
    </row>
    <row r="411" spans="1:4" ht="12.75">
      <c r="A411">
        <v>199</v>
      </c>
      <c r="B411" t="s">
        <v>2348</v>
      </c>
      <c r="C411">
        <v>13109914</v>
      </c>
      <c r="D411" t="s">
        <v>2349</v>
      </c>
    </row>
    <row r="412" spans="1:6" ht="12.75">
      <c r="A412">
        <v>151</v>
      </c>
      <c r="B412" t="s">
        <v>2350</v>
      </c>
      <c r="C412">
        <v>13200000</v>
      </c>
      <c r="D412" t="s">
        <v>2351</v>
      </c>
      <c r="F412" s="165" t="s">
        <v>2352</v>
      </c>
    </row>
    <row r="413" spans="1:4" ht="12.75">
      <c r="A413">
        <v>151</v>
      </c>
      <c r="B413" t="s">
        <v>2353</v>
      </c>
      <c r="C413">
        <v>13210011</v>
      </c>
      <c r="D413" t="s">
        <v>2354</v>
      </c>
    </row>
    <row r="414" spans="1:4" ht="12.75">
      <c r="A414">
        <v>151</v>
      </c>
      <c r="B414" t="s">
        <v>2355</v>
      </c>
      <c r="C414">
        <v>13210021</v>
      </c>
      <c r="D414" t="s">
        <v>2356</v>
      </c>
    </row>
    <row r="415" spans="1:4" ht="12.75">
      <c r="A415">
        <v>151</v>
      </c>
      <c r="B415" t="s">
        <v>2357</v>
      </c>
      <c r="C415">
        <v>13210031</v>
      </c>
      <c r="D415" t="s">
        <v>2358</v>
      </c>
    </row>
    <row r="416" spans="1:4" ht="12.75">
      <c r="A416">
        <v>151</v>
      </c>
      <c r="B416" t="s">
        <v>2359</v>
      </c>
      <c r="C416">
        <v>13210041</v>
      </c>
      <c r="D416" t="s">
        <v>2360</v>
      </c>
    </row>
    <row r="417" spans="1:4" ht="12.75">
      <c r="A417">
        <v>151</v>
      </c>
      <c r="B417" t="s">
        <v>2361</v>
      </c>
      <c r="C417">
        <v>13210051</v>
      </c>
      <c r="D417" t="s">
        <v>2362</v>
      </c>
    </row>
    <row r="418" spans="1:4" ht="12.75">
      <c r="A418">
        <v>199</v>
      </c>
      <c r="B418" t="s">
        <v>2363</v>
      </c>
      <c r="C418">
        <v>13210061</v>
      </c>
      <c r="D418" t="s">
        <v>2364</v>
      </c>
    </row>
    <row r="419" spans="1:4" ht="12.75">
      <c r="A419">
        <v>151</v>
      </c>
      <c r="B419" t="s">
        <v>2365</v>
      </c>
      <c r="C419">
        <v>13220011</v>
      </c>
      <c r="D419" t="s">
        <v>2366</v>
      </c>
    </row>
    <row r="420" spans="1:4" ht="12.75">
      <c r="A420">
        <v>199</v>
      </c>
      <c r="B420" t="s">
        <v>2367</v>
      </c>
      <c r="C420">
        <v>13220012</v>
      </c>
      <c r="D420" t="s">
        <v>2368</v>
      </c>
    </row>
    <row r="421" spans="1:4" ht="12.75">
      <c r="A421">
        <v>151</v>
      </c>
      <c r="B421" t="s">
        <v>2369</v>
      </c>
      <c r="C421">
        <v>13220013</v>
      </c>
      <c r="D421" t="s">
        <v>2370</v>
      </c>
    </row>
    <row r="422" spans="1:4" ht="12.75">
      <c r="A422">
        <v>151</v>
      </c>
      <c r="B422" t="s">
        <v>2371</v>
      </c>
      <c r="C422">
        <v>13220014</v>
      </c>
      <c r="D422" t="s">
        <v>2372</v>
      </c>
    </row>
    <row r="423" spans="1:4" ht="12.75">
      <c r="A423">
        <v>199</v>
      </c>
      <c r="B423" t="s">
        <v>2373</v>
      </c>
      <c r="C423">
        <v>13230011</v>
      </c>
      <c r="D423" t="s">
        <v>2374</v>
      </c>
    </row>
    <row r="424" spans="1:4" ht="12.75">
      <c r="A424">
        <v>199</v>
      </c>
      <c r="B424" t="s">
        <v>2375</v>
      </c>
      <c r="C424">
        <v>13230012</v>
      </c>
      <c r="D424" t="s">
        <v>2376</v>
      </c>
    </row>
    <row r="425" spans="1:4" ht="12.75">
      <c r="A425">
        <v>199</v>
      </c>
      <c r="B425" t="s">
        <v>2377</v>
      </c>
      <c r="C425">
        <v>13230013</v>
      </c>
      <c r="D425" t="s">
        <v>2378</v>
      </c>
    </row>
    <row r="426" spans="1:4" ht="12.75">
      <c r="A426">
        <v>199</v>
      </c>
      <c r="B426" t="s">
        <v>2379</v>
      </c>
      <c r="C426">
        <v>13230014</v>
      </c>
      <c r="D426" t="s">
        <v>2380</v>
      </c>
    </row>
    <row r="427" spans="1:4" ht="12.75">
      <c r="A427">
        <v>151</v>
      </c>
      <c r="B427" t="s">
        <v>2381</v>
      </c>
      <c r="C427">
        <v>13290011</v>
      </c>
      <c r="D427" t="s">
        <v>2382</v>
      </c>
    </row>
    <row r="428" spans="1:4" ht="12.75">
      <c r="A428">
        <v>199</v>
      </c>
      <c r="B428" t="s">
        <v>2383</v>
      </c>
      <c r="C428">
        <v>13290012</v>
      </c>
      <c r="D428" t="s">
        <v>2384</v>
      </c>
    </row>
    <row r="429" spans="1:4" ht="12.75">
      <c r="A429">
        <v>199</v>
      </c>
      <c r="B429" t="s">
        <v>2385</v>
      </c>
      <c r="C429">
        <v>13290013</v>
      </c>
      <c r="D429" t="s">
        <v>2386</v>
      </c>
    </row>
    <row r="430" spans="1:4" ht="12.75">
      <c r="A430">
        <v>199</v>
      </c>
      <c r="B430" t="s">
        <v>2387</v>
      </c>
      <c r="C430">
        <v>13290014</v>
      </c>
      <c r="D430" t="s">
        <v>2388</v>
      </c>
    </row>
    <row r="431" spans="1:6" ht="12.75">
      <c r="A431">
        <v>151</v>
      </c>
      <c r="B431" t="s">
        <v>2389</v>
      </c>
      <c r="C431">
        <v>13300000</v>
      </c>
      <c r="D431" t="s">
        <v>2390</v>
      </c>
      <c r="F431" t="s">
        <v>2391</v>
      </c>
    </row>
    <row r="432" spans="1:4" ht="12.75">
      <c r="A432">
        <v>151</v>
      </c>
      <c r="B432" t="s">
        <v>2392</v>
      </c>
      <c r="C432">
        <v>13310111</v>
      </c>
      <c r="D432" t="s">
        <v>2393</v>
      </c>
    </row>
    <row r="433" spans="1:4" ht="12.75">
      <c r="A433">
        <v>199</v>
      </c>
      <c r="B433" t="s">
        <v>2394</v>
      </c>
      <c r="C433">
        <v>13310112</v>
      </c>
      <c r="D433" t="s">
        <v>2395</v>
      </c>
    </row>
    <row r="434" spans="1:4" ht="12.75">
      <c r="A434">
        <v>199</v>
      </c>
      <c r="B434" t="s">
        <v>2396</v>
      </c>
      <c r="C434">
        <v>13310113</v>
      </c>
      <c r="D434" t="s">
        <v>2397</v>
      </c>
    </row>
    <row r="435" spans="1:4" ht="12.75">
      <c r="A435">
        <v>199</v>
      </c>
      <c r="B435" t="s">
        <v>2398</v>
      </c>
      <c r="C435">
        <v>13310114</v>
      </c>
      <c r="D435" t="s">
        <v>2399</v>
      </c>
    </row>
    <row r="436" spans="1:4" ht="12.75">
      <c r="A436">
        <v>151</v>
      </c>
      <c r="B436" t="s">
        <v>2400</v>
      </c>
      <c r="C436">
        <v>13399911</v>
      </c>
      <c r="D436" t="s">
        <v>2401</v>
      </c>
    </row>
    <row r="437" spans="1:4" ht="12.75">
      <c r="A437">
        <v>199</v>
      </c>
      <c r="B437" t="s">
        <v>2402</v>
      </c>
      <c r="C437">
        <v>13399912</v>
      </c>
      <c r="D437" t="s">
        <v>2403</v>
      </c>
    </row>
    <row r="438" spans="1:4" ht="12.75">
      <c r="A438">
        <v>199</v>
      </c>
      <c r="B438" t="s">
        <v>2404</v>
      </c>
      <c r="C438">
        <v>13399913</v>
      </c>
      <c r="D438" t="s">
        <v>2405</v>
      </c>
    </row>
    <row r="439" spans="1:4" ht="12.75">
      <c r="A439">
        <v>199</v>
      </c>
      <c r="B439" t="s">
        <v>2406</v>
      </c>
      <c r="C439">
        <v>13399914</v>
      </c>
      <c r="D439" t="s">
        <v>2407</v>
      </c>
    </row>
    <row r="440" spans="1:6" ht="12.75">
      <c r="A440">
        <v>151</v>
      </c>
      <c r="B440" t="s">
        <v>2408</v>
      </c>
      <c r="C440">
        <v>13400000</v>
      </c>
      <c r="D440" t="s">
        <v>2409</v>
      </c>
      <c r="F440" s="165" t="s">
        <v>2410</v>
      </c>
    </row>
    <row r="441" spans="1:4" ht="12.75">
      <c r="A441">
        <v>199</v>
      </c>
      <c r="B441" t="s">
        <v>2411</v>
      </c>
      <c r="C441">
        <v>13410111</v>
      </c>
      <c r="D441" t="s">
        <v>2412</v>
      </c>
    </row>
    <row r="442" spans="1:4" ht="12.75">
      <c r="A442">
        <v>199</v>
      </c>
      <c r="B442" t="s">
        <v>2413</v>
      </c>
      <c r="C442">
        <v>13410121</v>
      </c>
      <c r="D442" t="s">
        <v>2414</v>
      </c>
    </row>
    <row r="443" spans="1:4" ht="12.75">
      <c r="A443">
        <v>199</v>
      </c>
      <c r="B443" t="s">
        <v>2415</v>
      </c>
      <c r="C443">
        <v>13410211</v>
      </c>
      <c r="D443" t="s">
        <v>2416</v>
      </c>
    </row>
    <row r="444" spans="1:4" ht="12.75">
      <c r="A444">
        <v>199</v>
      </c>
      <c r="B444" t="s">
        <v>2417</v>
      </c>
      <c r="C444">
        <v>13410221</v>
      </c>
      <c r="D444" t="s">
        <v>2418</v>
      </c>
    </row>
    <row r="445" spans="1:4" ht="12.75">
      <c r="A445">
        <v>199</v>
      </c>
      <c r="B445" t="s">
        <v>2419</v>
      </c>
      <c r="C445">
        <v>13410231</v>
      </c>
      <c r="D445" t="s">
        <v>2420</v>
      </c>
    </row>
    <row r="446" spans="1:4" ht="12.75">
      <c r="A446">
        <v>199</v>
      </c>
      <c r="B446" t="s">
        <v>2421</v>
      </c>
      <c r="C446">
        <v>13410241</v>
      </c>
      <c r="D446" t="s">
        <v>2422</v>
      </c>
    </row>
    <row r="447" spans="1:4" ht="12.75">
      <c r="A447">
        <v>199</v>
      </c>
      <c r="B447" t="s">
        <v>2423</v>
      </c>
      <c r="C447">
        <v>13410311</v>
      </c>
      <c r="D447" t="s">
        <v>2424</v>
      </c>
    </row>
    <row r="448" spans="1:4" ht="12.75">
      <c r="A448">
        <v>199</v>
      </c>
      <c r="B448" t="s">
        <v>2425</v>
      </c>
      <c r="C448">
        <v>13410321</v>
      </c>
      <c r="D448" t="s">
        <v>2426</v>
      </c>
    </row>
    <row r="449" spans="1:4" ht="12.75">
      <c r="A449">
        <v>199</v>
      </c>
      <c r="B449" t="s">
        <v>2427</v>
      </c>
      <c r="C449">
        <v>13410331</v>
      </c>
      <c r="D449" t="s">
        <v>2428</v>
      </c>
    </row>
    <row r="450" spans="1:4" ht="12.75">
      <c r="A450">
        <v>199</v>
      </c>
      <c r="B450" t="s">
        <v>2429</v>
      </c>
      <c r="C450">
        <v>13410341</v>
      </c>
      <c r="D450" t="s">
        <v>2430</v>
      </c>
    </row>
    <row r="451" spans="1:4" ht="12.75">
      <c r="A451">
        <v>199</v>
      </c>
      <c r="B451" t="s">
        <v>2431</v>
      </c>
      <c r="C451">
        <v>13410411</v>
      </c>
      <c r="D451" t="s">
        <v>2432</v>
      </c>
    </row>
    <row r="452" spans="1:4" ht="12.75">
      <c r="A452">
        <v>199</v>
      </c>
      <c r="B452" t="s">
        <v>2433</v>
      </c>
      <c r="C452">
        <v>13410421</v>
      </c>
      <c r="D452" t="s">
        <v>2434</v>
      </c>
    </row>
    <row r="453" spans="1:4" ht="12.75">
      <c r="A453">
        <v>199</v>
      </c>
      <c r="B453" t="s">
        <v>2435</v>
      </c>
      <c r="C453">
        <v>13410431</v>
      </c>
      <c r="D453" t="s">
        <v>2436</v>
      </c>
    </row>
    <row r="454" spans="1:4" ht="12.75">
      <c r="A454">
        <v>199</v>
      </c>
      <c r="B454" t="s">
        <v>2437</v>
      </c>
      <c r="C454">
        <v>13410441</v>
      </c>
      <c r="D454" t="s">
        <v>2438</v>
      </c>
    </row>
    <row r="455" spans="1:4" ht="12.75">
      <c r="A455">
        <v>199</v>
      </c>
      <c r="B455" t="s">
        <v>2439</v>
      </c>
      <c r="C455">
        <v>13420211</v>
      </c>
      <c r="D455" t="s">
        <v>2440</v>
      </c>
    </row>
    <row r="456" spans="1:4" ht="12.75">
      <c r="A456">
        <v>199</v>
      </c>
      <c r="B456" t="s">
        <v>2441</v>
      </c>
      <c r="C456">
        <v>13420241</v>
      </c>
      <c r="D456" t="s">
        <v>2442</v>
      </c>
    </row>
    <row r="457" spans="1:4" ht="12.75">
      <c r="A457">
        <v>199</v>
      </c>
      <c r="B457" t="s">
        <v>2443</v>
      </c>
      <c r="C457">
        <v>13420311</v>
      </c>
      <c r="D457" t="s">
        <v>2444</v>
      </c>
    </row>
    <row r="458" spans="1:4" ht="12.75">
      <c r="A458">
        <v>199</v>
      </c>
      <c r="B458" t="s">
        <v>2445</v>
      </c>
      <c r="C458">
        <v>13420341</v>
      </c>
      <c r="D458" t="s">
        <v>2446</v>
      </c>
    </row>
    <row r="459" spans="1:4" ht="12.75">
      <c r="A459">
        <v>199</v>
      </c>
      <c r="B459" t="s">
        <v>2447</v>
      </c>
      <c r="C459">
        <v>13430111</v>
      </c>
      <c r="D459" t="s">
        <v>2448</v>
      </c>
    </row>
    <row r="460" spans="1:4" ht="12.75">
      <c r="A460">
        <v>199</v>
      </c>
      <c r="B460" t="s">
        <v>2449</v>
      </c>
      <c r="C460">
        <v>13430211</v>
      </c>
      <c r="D460" t="s">
        <v>2450</v>
      </c>
    </row>
    <row r="461" spans="1:4" ht="12.75">
      <c r="A461">
        <v>199</v>
      </c>
      <c r="B461" t="s">
        <v>2451</v>
      </c>
      <c r="C461">
        <v>13430241</v>
      </c>
      <c r="D461" t="s">
        <v>2452</v>
      </c>
    </row>
    <row r="462" spans="1:4" ht="12.75">
      <c r="A462">
        <v>199</v>
      </c>
      <c r="B462" t="s">
        <v>2453</v>
      </c>
      <c r="C462">
        <v>13440111</v>
      </c>
      <c r="D462" t="s">
        <v>2454</v>
      </c>
    </row>
    <row r="463" spans="1:4" ht="12.75">
      <c r="A463">
        <v>199</v>
      </c>
      <c r="B463" t="s">
        <v>2455</v>
      </c>
      <c r="C463">
        <v>13440112</v>
      </c>
      <c r="D463" t="s">
        <v>2456</v>
      </c>
    </row>
    <row r="464" spans="1:4" ht="12.75">
      <c r="A464">
        <v>199</v>
      </c>
      <c r="B464" t="s">
        <v>2457</v>
      </c>
      <c r="C464">
        <v>13440113</v>
      </c>
      <c r="D464" t="s">
        <v>2458</v>
      </c>
    </row>
    <row r="465" spans="1:4" ht="12.75">
      <c r="A465">
        <v>199</v>
      </c>
      <c r="B465" t="s">
        <v>2459</v>
      </c>
      <c r="C465">
        <v>13440114</v>
      </c>
      <c r="D465" t="s">
        <v>2460</v>
      </c>
    </row>
    <row r="466" spans="1:4" ht="12.75">
      <c r="A466">
        <v>199</v>
      </c>
      <c r="B466" t="s">
        <v>2461</v>
      </c>
      <c r="C466">
        <v>13440211</v>
      </c>
      <c r="D466" t="s">
        <v>2462</v>
      </c>
    </row>
    <row r="467" spans="1:4" ht="12.75">
      <c r="A467">
        <v>199</v>
      </c>
      <c r="B467" t="s">
        <v>2463</v>
      </c>
      <c r="C467">
        <v>13440212</v>
      </c>
      <c r="D467" t="s">
        <v>2464</v>
      </c>
    </row>
    <row r="468" spans="1:4" ht="12.75">
      <c r="A468">
        <v>199</v>
      </c>
      <c r="B468" t="s">
        <v>2465</v>
      </c>
      <c r="C468">
        <v>13440213</v>
      </c>
      <c r="D468" t="s">
        <v>2466</v>
      </c>
    </row>
    <row r="469" spans="1:4" ht="12.75">
      <c r="A469">
        <v>199</v>
      </c>
      <c r="B469" t="s">
        <v>2467</v>
      </c>
      <c r="C469">
        <v>13440214</v>
      </c>
      <c r="D469" t="s">
        <v>2468</v>
      </c>
    </row>
    <row r="470" spans="1:4" ht="12.75">
      <c r="A470">
        <v>199</v>
      </c>
      <c r="B470" t="s">
        <v>2469</v>
      </c>
      <c r="C470">
        <v>13450111</v>
      </c>
      <c r="D470" t="s">
        <v>2470</v>
      </c>
    </row>
    <row r="471" spans="1:4" ht="12.75">
      <c r="A471">
        <v>199</v>
      </c>
      <c r="B471" t="s">
        <v>2471</v>
      </c>
      <c r="C471">
        <v>13450112</v>
      </c>
      <c r="D471" t="s">
        <v>2472</v>
      </c>
    </row>
    <row r="472" spans="1:4" ht="12.75">
      <c r="A472">
        <v>199</v>
      </c>
      <c r="B472" t="s">
        <v>2473</v>
      </c>
      <c r="C472">
        <v>13450113</v>
      </c>
      <c r="D472" t="s">
        <v>2474</v>
      </c>
    </row>
    <row r="473" spans="1:4" ht="12.75">
      <c r="A473">
        <v>199</v>
      </c>
      <c r="B473" t="s">
        <v>2475</v>
      </c>
      <c r="C473">
        <v>13450114</v>
      </c>
      <c r="D473" t="s">
        <v>2476</v>
      </c>
    </row>
    <row r="474" spans="1:4" ht="12.75">
      <c r="A474">
        <v>199</v>
      </c>
      <c r="B474" t="s">
        <v>2477</v>
      </c>
      <c r="C474">
        <v>13450321</v>
      </c>
      <c r="D474" t="s">
        <v>2478</v>
      </c>
    </row>
    <row r="475" spans="1:4" ht="12.75">
      <c r="A475">
        <v>199</v>
      </c>
      <c r="B475" t="s">
        <v>2479</v>
      </c>
      <c r="C475">
        <v>13450322</v>
      </c>
      <c r="D475" t="s">
        <v>2480</v>
      </c>
    </row>
    <row r="476" spans="1:4" ht="12.75">
      <c r="A476">
        <v>199</v>
      </c>
      <c r="B476" t="s">
        <v>2481</v>
      </c>
      <c r="C476">
        <v>13450323</v>
      </c>
      <c r="D476" t="s">
        <v>2482</v>
      </c>
    </row>
    <row r="477" spans="1:4" ht="12.75">
      <c r="A477">
        <v>199</v>
      </c>
      <c r="B477" t="s">
        <v>2483</v>
      </c>
      <c r="C477">
        <v>13450324</v>
      </c>
      <c r="D477" t="s">
        <v>2484</v>
      </c>
    </row>
    <row r="478" spans="1:4" ht="12.75">
      <c r="A478">
        <v>151</v>
      </c>
      <c r="B478" t="s">
        <v>2485</v>
      </c>
      <c r="C478">
        <v>13490111</v>
      </c>
      <c r="D478" t="s">
        <v>2486</v>
      </c>
    </row>
    <row r="479" spans="1:4" ht="12.75">
      <c r="A479">
        <v>199</v>
      </c>
      <c r="B479" t="s">
        <v>2487</v>
      </c>
      <c r="C479">
        <v>13490112</v>
      </c>
      <c r="D479" t="s">
        <v>2488</v>
      </c>
    </row>
    <row r="480" spans="1:4" ht="12.75">
      <c r="A480">
        <v>199</v>
      </c>
      <c r="B480" t="s">
        <v>2489</v>
      </c>
      <c r="C480">
        <v>13490113</v>
      </c>
      <c r="D480" t="s">
        <v>2490</v>
      </c>
    </row>
    <row r="481" spans="1:4" ht="12.75">
      <c r="A481">
        <v>199</v>
      </c>
      <c r="B481" t="s">
        <v>2491</v>
      </c>
      <c r="C481">
        <v>13490114</v>
      </c>
      <c r="D481" t="s">
        <v>2492</v>
      </c>
    </row>
    <row r="482" spans="1:4" ht="12.75">
      <c r="A482">
        <v>199</v>
      </c>
      <c r="B482" t="s">
        <v>2493</v>
      </c>
      <c r="C482">
        <v>13499911</v>
      </c>
      <c r="D482" t="s">
        <v>2494</v>
      </c>
    </row>
    <row r="483" spans="1:4" ht="12.75">
      <c r="A483">
        <v>199</v>
      </c>
      <c r="B483" t="s">
        <v>2495</v>
      </c>
      <c r="C483">
        <v>13499912</v>
      </c>
      <c r="D483" t="s">
        <v>2496</v>
      </c>
    </row>
    <row r="484" spans="1:4" ht="12.75">
      <c r="A484">
        <v>199</v>
      </c>
      <c r="B484" t="s">
        <v>2497</v>
      </c>
      <c r="C484">
        <v>13499913</v>
      </c>
      <c r="D484" t="s">
        <v>2498</v>
      </c>
    </row>
    <row r="485" spans="1:4" ht="12.75">
      <c r="A485">
        <v>199</v>
      </c>
      <c r="B485" t="s">
        <v>2499</v>
      </c>
      <c r="C485">
        <v>13499914</v>
      </c>
      <c r="D485" t="s">
        <v>2500</v>
      </c>
    </row>
    <row r="486" spans="1:6" ht="12.75">
      <c r="A486">
        <v>199</v>
      </c>
      <c r="B486" t="s">
        <v>2501</v>
      </c>
      <c r="C486">
        <v>13500000</v>
      </c>
      <c r="D486" t="s">
        <v>2502</v>
      </c>
      <c r="F486" t="s">
        <v>2503</v>
      </c>
    </row>
    <row r="487" spans="1:4" ht="12.75">
      <c r="A487">
        <v>199</v>
      </c>
      <c r="B487" t="s">
        <v>2504</v>
      </c>
      <c r="C487">
        <v>13500111</v>
      </c>
      <c r="D487" t="s">
        <v>2505</v>
      </c>
    </row>
    <row r="488" spans="1:4" ht="12.75">
      <c r="A488">
        <v>199</v>
      </c>
      <c r="B488" t="s">
        <v>2506</v>
      </c>
      <c r="C488">
        <v>13500112</v>
      </c>
      <c r="D488" t="s">
        <v>2507</v>
      </c>
    </row>
    <row r="489" spans="1:4" ht="12.75">
      <c r="A489">
        <v>199</v>
      </c>
      <c r="B489" t="s">
        <v>2508</v>
      </c>
      <c r="C489">
        <v>13500113</v>
      </c>
      <c r="D489" t="s">
        <v>2509</v>
      </c>
    </row>
    <row r="490" spans="1:4" ht="12.75">
      <c r="A490">
        <v>199</v>
      </c>
      <c r="B490" t="s">
        <v>2510</v>
      </c>
      <c r="C490">
        <v>13500114</v>
      </c>
      <c r="D490" t="s">
        <v>2511</v>
      </c>
    </row>
    <row r="491" spans="1:4" ht="12.75">
      <c r="A491">
        <v>199</v>
      </c>
      <c r="B491" t="s">
        <v>2512</v>
      </c>
      <c r="C491">
        <v>13500211</v>
      </c>
      <c r="D491" t="s">
        <v>2513</v>
      </c>
    </row>
    <row r="492" spans="1:4" ht="12.75">
      <c r="A492">
        <v>199</v>
      </c>
      <c r="B492" t="s">
        <v>2514</v>
      </c>
      <c r="C492">
        <v>13500212</v>
      </c>
      <c r="D492" t="s">
        <v>2515</v>
      </c>
    </row>
    <row r="493" spans="1:4" ht="12.75">
      <c r="A493">
        <v>199</v>
      </c>
      <c r="B493" t="s">
        <v>2516</v>
      </c>
      <c r="C493">
        <v>13500213</v>
      </c>
      <c r="D493" t="s">
        <v>2517</v>
      </c>
    </row>
    <row r="494" spans="1:4" ht="12.75">
      <c r="A494">
        <v>199</v>
      </c>
      <c r="B494" t="s">
        <v>2518</v>
      </c>
      <c r="C494">
        <v>13500214</v>
      </c>
      <c r="D494" t="s">
        <v>2519</v>
      </c>
    </row>
    <row r="495" spans="1:4" ht="12.75">
      <c r="A495">
        <v>199</v>
      </c>
      <c r="B495" t="s">
        <v>2520</v>
      </c>
      <c r="C495">
        <v>13500311</v>
      </c>
      <c r="D495" t="s">
        <v>2521</v>
      </c>
    </row>
    <row r="496" spans="1:6" ht="12.75">
      <c r="A496">
        <v>151</v>
      </c>
      <c r="B496" t="s">
        <v>2522</v>
      </c>
      <c r="C496">
        <v>13600000</v>
      </c>
      <c r="D496" t="s">
        <v>2523</v>
      </c>
      <c r="F496" t="s">
        <v>2524</v>
      </c>
    </row>
    <row r="497" spans="1:4" ht="12.75">
      <c r="A497">
        <v>151</v>
      </c>
      <c r="B497" t="s">
        <v>2525</v>
      </c>
      <c r="C497">
        <v>13600111</v>
      </c>
      <c r="D497" t="s">
        <v>2526</v>
      </c>
    </row>
    <row r="498" spans="1:4" ht="12.75">
      <c r="A498">
        <v>199</v>
      </c>
      <c r="B498" t="s">
        <v>2527</v>
      </c>
      <c r="C498">
        <v>13600112</v>
      </c>
      <c r="D498" t="s">
        <v>2528</v>
      </c>
    </row>
    <row r="499" spans="1:4" ht="12.75">
      <c r="A499">
        <v>199</v>
      </c>
      <c r="B499" t="s">
        <v>2529</v>
      </c>
      <c r="C499">
        <v>13600113</v>
      </c>
      <c r="D499" t="s">
        <v>2530</v>
      </c>
    </row>
    <row r="500" spans="1:4" ht="12.75">
      <c r="A500">
        <v>199</v>
      </c>
      <c r="B500" t="s">
        <v>2531</v>
      </c>
      <c r="C500">
        <v>13600114</v>
      </c>
      <c r="D500" t="s">
        <v>2532</v>
      </c>
    </row>
    <row r="501" spans="1:6" ht="12.75">
      <c r="A501">
        <v>151</v>
      </c>
      <c r="B501" t="s">
        <v>2533</v>
      </c>
      <c r="C501">
        <v>13900000</v>
      </c>
      <c r="D501" t="s">
        <v>2534</v>
      </c>
      <c r="F501" t="s">
        <v>2535</v>
      </c>
    </row>
    <row r="502" spans="1:4" ht="12.75">
      <c r="A502">
        <v>151</v>
      </c>
      <c r="B502" t="s">
        <v>2536</v>
      </c>
      <c r="C502">
        <v>13900011</v>
      </c>
      <c r="D502" t="s">
        <v>2537</v>
      </c>
    </row>
    <row r="503" spans="1:4" ht="12.75">
      <c r="A503">
        <v>199</v>
      </c>
      <c r="B503" t="s">
        <v>2538</v>
      </c>
      <c r="C503">
        <v>13900012</v>
      </c>
      <c r="D503" t="s">
        <v>2539</v>
      </c>
    </row>
    <row r="504" spans="1:4" ht="12.75">
      <c r="A504">
        <v>199</v>
      </c>
      <c r="B504" t="s">
        <v>2540</v>
      </c>
      <c r="C504">
        <v>13900013</v>
      </c>
      <c r="D504" t="s">
        <v>2541</v>
      </c>
    </row>
    <row r="505" spans="1:4" ht="12.75">
      <c r="A505">
        <v>199</v>
      </c>
      <c r="B505" t="s">
        <v>2542</v>
      </c>
      <c r="C505">
        <v>13900014</v>
      </c>
      <c r="D505" t="s">
        <v>2543</v>
      </c>
    </row>
    <row r="506" spans="1:6" ht="12.75">
      <c r="A506">
        <v>151</v>
      </c>
      <c r="B506" t="s">
        <v>1858</v>
      </c>
      <c r="C506">
        <v>14000000</v>
      </c>
      <c r="D506" t="s">
        <v>2544</v>
      </c>
      <c r="F506" t="s">
        <v>2545</v>
      </c>
    </row>
    <row r="507" spans="1:4" ht="12.75">
      <c r="A507">
        <v>151</v>
      </c>
      <c r="B507" t="s">
        <v>2546</v>
      </c>
      <c r="C507">
        <v>14000011</v>
      </c>
      <c r="D507" t="s">
        <v>2547</v>
      </c>
    </row>
    <row r="508" spans="1:4" ht="12.75">
      <c r="A508">
        <v>199</v>
      </c>
      <c r="B508" t="s">
        <v>2548</v>
      </c>
      <c r="C508">
        <v>14000012</v>
      </c>
      <c r="D508" t="s">
        <v>2549</v>
      </c>
    </row>
    <row r="509" spans="1:4" ht="12.75">
      <c r="A509">
        <v>199</v>
      </c>
      <c r="B509" t="s">
        <v>2550</v>
      </c>
      <c r="C509">
        <v>14000013</v>
      </c>
      <c r="D509" t="s">
        <v>2551</v>
      </c>
    </row>
    <row r="510" spans="1:4" ht="12.75">
      <c r="A510">
        <v>199</v>
      </c>
      <c r="B510" t="s">
        <v>2552</v>
      </c>
      <c r="C510">
        <v>14000014</v>
      </c>
      <c r="D510" t="s">
        <v>2553</v>
      </c>
    </row>
    <row r="511" spans="1:6" ht="12.75">
      <c r="A511">
        <v>151</v>
      </c>
      <c r="B511" t="s">
        <v>1868</v>
      </c>
      <c r="C511">
        <v>15000000</v>
      </c>
      <c r="D511" t="s">
        <v>2554</v>
      </c>
      <c r="F511" t="s">
        <v>2555</v>
      </c>
    </row>
    <row r="512" spans="1:4" ht="12.75">
      <c r="A512">
        <v>151</v>
      </c>
      <c r="B512" t="s">
        <v>2556</v>
      </c>
      <c r="C512">
        <v>15000011</v>
      </c>
      <c r="D512" t="s">
        <v>2557</v>
      </c>
    </row>
    <row r="513" spans="1:4" ht="12.75">
      <c r="A513">
        <v>199</v>
      </c>
      <c r="B513" t="s">
        <v>2558</v>
      </c>
      <c r="C513">
        <v>15000012</v>
      </c>
      <c r="D513" t="s">
        <v>2559</v>
      </c>
    </row>
    <row r="514" spans="1:4" ht="12.75">
      <c r="A514">
        <v>199</v>
      </c>
      <c r="B514" t="s">
        <v>2560</v>
      </c>
      <c r="C514">
        <v>15000013</v>
      </c>
      <c r="D514" t="s">
        <v>2561</v>
      </c>
    </row>
    <row r="515" spans="1:4" ht="12.75">
      <c r="A515">
        <v>199</v>
      </c>
      <c r="B515" t="s">
        <v>2562</v>
      </c>
      <c r="C515">
        <v>15000014</v>
      </c>
      <c r="D515" t="s">
        <v>2563</v>
      </c>
    </row>
    <row r="516" spans="1:6" ht="12.75">
      <c r="A516">
        <v>151</v>
      </c>
      <c r="B516" t="s">
        <v>1865</v>
      </c>
      <c r="C516">
        <v>16000000</v>
      </c>
      <c r="D516" t="s">
        <v>2564</v>
      </c>
      <c r="F516" t="s">
        <v>2565</v>
      </c>
    </row>
    <row r="517" spans="1:6" ht="12.75">
      <c r="A517">
        <v>151</v>
      </c>
      <c r="B517" t="s">
        <v>2566</v>
      </c>
      <c r="C517">
        <v>16100000</v>
      </c>
      <c r="D517" t="s">
        <v>2567</v>
      </c>
      <c r="F517" s="165" t="s">
        <v>2568</v>
      </c>
    </row>
    <row r="518" spans="1:4" ht="12.75">
      <c r="A518">
        <v>151</v>
      </c>
      <c r="B518" t="s">
        <v>2569</v>
      </c>
      <c r="C518">
        <v>16100111</v>
      </c>
      <c r="D518" t="s">
        <v>2570</v>
      </c>
    </row>
    <row r="519" spans="1:4" ht="12.75">
      <c r="A519">
        <v>151</v>
      </c>
      <c r="B519" t="s">
        <v>2571</v>
      </c>
      <c r="C519">
        <v>16100112</v>
      </c>
      <c r="D519" t="s">
        <v>2572</v>
      </c>
    </row>
    <row r="520" spans="1:4" ht="12.75">
      <c r="A520">
        <v>151</v>
      </c>
      <c r="B520" t="s">
        <v>2573</v>
      </c>
      <c r="C520">
        <v>16100113</v>
      </c>
      <c r="D520" t="s">
        <v>2574</v>
      </c>
    </row>
    <row r="521" spans="1:4" ht="12.75">
      <c r="A521">
        <v>199</v>
      </c>
      <c r="B521" t="s">
        <v>2575</v>
      </c>
      <c r="C521">
        <v>16100114</v>
      </c>
      <c r="D521" t="s">
        <v>2576</v>
      </c>
    </row>
    <row r="522" spans="1:4" ht="12.75">
      <c r="A522">
        <v>151</v>
      </c>
      <c r="B522" t="s">
        <v>2577</v>
      </c>
      <c r="C522">
        <v>16100211</v>
      </c>
      <c r="D522" t="s">
        <v>2578</v>
      </c>
    </row>
    <row r="523" spans="1:4" ht="12.75">
      <c r="A523">
        <v>199</v>
      </c>
      <c r="B523" t="s">
        <v>2579</v>
      </c>
      <c r="C523">
        <v>16100212</v>
      </c>
      <c r="D523" t="s">
        <v>2580</v>
      </c>
    </row>
    <row r="524" spans="1:4" ht="12.75">
      <c r="A524">
        <v>199</v>
      </c>
      <c r="B524" t="s">
        <v>2581</v>
      </c>
      <c r="C524">
        <v>16100213</v>
      </c>
      <c r="D524" t="s">
        <v>2582</v>
      </c>
    </row>
    <row r="525" spans="1:4" ht="12.75">
      <c r="A525">
        <v>199</v>
      </c>
      <c r="B525" t="s">
        <v>2583</v>
      </c>
      <c r="C525">
        <v>16100214</v>
      </c>
      <c r="D525" t="s">
        <v>2584</v>
      </c>
    </row>
    <row r="526" spans="1:4" ht="12.75">
      <c r="A526">
        <v>151</v>
      </c>
      <c r="B526" t="s">
        <v>2585</v>
      </c>
      <c r="C526">
        <v>16100311</v>
      </c>
      <c r="D526" t="s">
        <v>2586</v>
      </c>
    </row>
    <row r="527" spans="1:4" ht="12.75">
      <c r="A527">
        <v>199</v>
      </c>
      <c r="B527" t="s">
        <v>2587</v>
      </c>
      <c r="C527">
        <v>16100312</v>
      </c>
      <c r="D527" t="s">
        <v>2588</v>
      </c>
    </row>
    <row r="528" spans="1:4" ht="12.75">
      <c r="A528">
        <v>199</v>
      </c>
      <c r="B528" t="s">
        <v>2589</v>
      </c>
      <c r="C528">
        <v>16100313</v>
      </c>
      <c r="D528" t="s">
        <v>2590</v>
      </c>
    </row>
    <row r="529" spans="1:4" ht="12.75">
      <c r="A529">
        <v>199</v>
      </c>
      <c r="B529" t="s">
        <v>2591</v>
      </c>
      <c r="C529">
        <v>16100314</v>
      </c>
      <c r="D529" t="s">
        <v>2592</v>
      </c>
    </row>
    <row r="530" spans="1:4" ht="12.75">
      <c r="A530">
        <v>199</v>
      </c>
      <c r="B530" t="s">
        <v>2593</v>
      </c>
      <c r="C530">
        <v>16100411</v>
      </c>
      <c r="D530" t="s">
        <v>2594</v>
      </c>
    </row>
    <row r="531" spans="1:4" ht="12.75">
      <c r="A531">
        <v>199</v>
      </c>
      <c r="B531" t="s">
        <v>2595</v>
      </c>
      <c r="C531">
        <v>16100412</v>
      </c>
      <c r="D531" t="s">
        <v>2596</v>
      </c>
    </row>
    <row r="532" spans="1:4" ht="12.75">
      <c r="A532">
        <v>199</v>
      </c>
      <c r="B532" t="s">
        <v>2597</v>
      </c>
      <c r="C532">
        <v>16100413</v>
      </c>
      <c r="D532" t="s">
        <v>2598</v>
      </c>
    </row>
    <row r="533" spans="1:4" ht="12.75">
      <c r="A533">
        <v>199</v>
      </c>
      <c r="B533" t="s">
        <v>2599</v>
      </c>
      <c r="C533">
        <v>16100414</v>
      </c>
      <c r="D533" t="s">
        <v>2600</v>
      </c>
    </row>
    <row r="534" spans="1:6" ht="12.75">
      <c r="A534">
        <v>151</v>
      </c>
      <c r="B534" t="s">
        <v>2601</v>
      </c>
      <c r="C534">
        <v>16200000</v>
      </c>
      <c r="D534" t="s">
        <v>2602</v>
      </c>
      <c r="F534" t="s">
        <v>2603</v>
      </c>
    </row>
    <row r="535" spans="1:4" ht="12.75">
      <c r="A535">
        <v>151</v>
      </c>
      <c r="B535" t="s">
        <v>2604</v>
      </c>
      <c r="C535">
        <v>16200211</v>
      </c>
      <c r="D535" t="s">
        <v>2605</v>
      </c>
    </row>
    <row r="536" spans="1:4" ht="12.75">
      <c r="A536">
        <v>199</v>
      </c>
      <c r="B536" t="s">
        <v>2606</v>
      </c>
      <c r="C536">
        <v>16200212</v>
      </c>
      <c r="D536" t="s">
        <v>2607</v>
      </c>
    </row>
    <row r="537" spans="1:4" ht="12.75">
      <c r="A537">
        <v>199</v>
      </c>
      <c r="B537" t="s">
        <v>2608</v>
      </c>
      <c r="C537">
        <v>16200213</v>
      </c>
      <c r="D537" t="s">
        <v>2609</v>
      </c>
    </row>
    <row r="538" spans="1:4" ht="12.75">
      <c r="A538">
        <v>199</v>
      </c>
      <c r="B538" t="s">
        <v>2610</v>
      </c>
      <c r="C538">
        <v>16200214</v>
      </c>
      <c r="D538" t="s">
        <v>2611</v>
      </c>
    </row>
    <row r="539" spans="1:6" ht="12.75">
      <c r="A539">
        <v>151</v>
      </c>
      <c r="B539" t="s">
        <v>2612</v>
      </c>
      <c r="C539">
        <v>16300000</v>
      </c>
      <c r="D539" t="s">
        <v>2613</v>
      </c>
      <c r="F539" t="s">
        <v>2614</v>
      </c>
    </row>
    <row r="540" spans="1:4" ht="12.75">
      <c r="A540">
        <v>151</v>
      </c>
      <c r="B540" t="s">
        <v>2615</v>
      </c>
      <c r="C540">
        <v>16300111</v>
      </c>
      <c r="D540" t="s">
        <v>2616</v>
      </c>
    </row>
    <row r="541" spans="1:4" ht="12.75">
      <c r="A541">
        <v>199</v>
      </c>
      <c r="B541" t="s">
        <v>2617</v>
      </c>
      <c r="C541">
        <v>16300112</v>
      </c>
      <c r="D541" t="s">
        <v>2618</v>
      </c>
    </row>
    <row r="542" spans="1:4" ht="12.75">
      <c r="A542">
        <v>199</v>
      </c>
      <c r="B542" t="s">
        <v>2619</v>
      </c>
      <c r="C542">
        <v>16300113</v>
      </c>
      <c r="D542" t="s">
        <v>2620</v>
      </c>
    </row>
    <row r="543" spans="1:4" ht="12.75">
      <c r="A543">
        <v>199</v>
      </c>
      <c r="B543" t="s">
        <v>2621</v>
      </c>
      <c r="C543">
        <v>16300114</v>
      </c>
      <c r="D543" t="s">
        <v>2622</v>
      </c>
    </row>
    <row r="544" spans="1:4" ht="12.75">
      <c r="A544">
        <v>199</v>
      </c>
      <c r="B544" t="s">
        <v>2623</v>
      </c>
      <c r="C544">
        <v>16300211</v>
      </c>
      <c r="D544" t="s">
        <v>2624</v>
      </c>
    </row>
    <row r="545" spans="1:4" ht="12.75">
      <c r="A545">
        <v>199</v>
      </c>
      <c r="B545" t="s">
        <v>2625</v>
      </c>
      <c r="C545">
        <v>16300212</v>
      </c>
      <c r="D545" t="s">
        <v>2626</v>
      </c>
    </row>
    <row r="546" spans="1:4" ht="12.75">
      <c r="A546">
        <v>199</v>
      </c>
      <c r="B546" t="s">
        <v>2627</v>
      </c>
      <c r="C546">
        <v>16300213</v>
      </c>
      <c r="D546" t="s">
        <v>2628</v>
      </c>
    </row>
    <row r="547" spans="1:4" ht="12.75">
      <c r="A547">
        <v>199</v>
      </c>
      <c r="B547" t="s">
        <v>2629</v>
      </c>
      <c r="C547">
        <v>16300214</v>
      </c>
      <c r="D547" t="s">
        <v>2630</v>
      </c>
    </row>
    <row r="548" spans="1:6" ht="12.75">
      <c r="A548">
        <v>199</v>
      </c>
      <c r="B548" t="s">
        <v>2631</v>
      </c>
      <c r="C548">
        <v>16400000</v>
      </c>
      <c r="D548" t="s">
        <v>2632</v>
      </c>
      <c r="F548" t="s">
        <v>2633</v>
      </c>
    </row>
    <row r="549" spans="1:4" ht="12.75">
      <c r="A549">
        <v>199</v>
      </c>
      <c r="B549" t="s">
        <v>2634</v>
      </c>
      <c r="C549">
        <v>16400111</v>
      </c>
      <c r="D549" t="s">
        <v>2635</v>
      </c>
    </row>
    <row r="550" spans="1:4" ht="12.75">
      <c r="A550">
        <v>199</v>
      </c>
      <c r="B550" t="s">
        <v>2636</v>
      </c>
      <c r="C550">
        <v>16400112</v>
      </c>
      <c r="D550" t="s">
        <v>2637</v>
      </c>
    </row>
    <row r="551" spans="1:4" ht="12.75">
      <c r="A551">
        <v>199</v>
      </c>
      <c r="B551" t="s">
        <v>2638</v>
      </c>
      <c r="C551">
        <v>16400113</v>
      </c>
      <c r="D551" t="s">
        <v>2639</v>
      </c>
    </row>
    <row r="552" spans="1:4" ht="12.75">
      <c r="A552">
        <v>199</v>
      </c>
      <c r="B552" t="s">
        <v>2640</v>
      </c>
      <c r="C552">
        <v>16400114</v>
      </c>
      <c r="D552" t="s">
        <v>2641</v>
      </c>
    </row>
    <row r="553" spans="1:6" ht="12.75">
      <c r="A553">
        <v>151</v>
      </c>
      <c r="B553" t="s">
        <v>2642</v>
      </c>
      <c r="C553">
        <v>16900000</v>
      </c>
      <c r="D553" t="s">
        <v>2643</v>
      </c>
      <c r="F553" t="s">
        <v>2644</v>
      </c>
    </row>
    <row r="554" spans="1:4" ht="12.75">
      <c r="A554">
        <v>151</v>
      </c>
      <c r="B554" t="s">
        <v>2645</v>
      </c>
      <c r="C554">
        <v>16909911</v>
      </c>
      <c r="D554" t="s">
        <v>2646</v>
      </c>
    </row>
    <row r="555" spans="1:4" ht="12.75">
      <c r="A555">
        <v>151</v>
      </c>
      <c r="B555" t="s">
        <v>2647</v>
      </c>
      <c r="C555">
        <v>16909912</v>
      </c>
      <c r="D555" t="s">
        <v>2648</v>
      </c>
    </row>
    <row r="556" spans="1:4" ht="12.75">
      <c r="A556">
        <v>151</v>
      </c>
      <c r="B556" t="s">
        <v>2649</v>
      </c>
      <c r="C556">
        <v>16909913</v>
      </c>
      <c r="D556" t="s">
        <v>2650</v>
      </c>
    </row>
    <row r="557" spans="1:4" ht="12.75">
      <c r="A557">
        <v>199</v>
      </c>
      <c r="B557" t="s">
        <v>2651</v>
      </c>
      <c r="C557">
        <v>16909914</v>
      </c>
      <c r="D557" t="s">
        <v>2652</v>
      </c>
    </row>
    <row r="558" spans="1:6" ht="12.75">
      <c r="A558">
        <v>151</v>
      </c>
      <c r="B558" t="s">
        <v>2055</v>
      </c>
      <c r="C558">
        <v>17000000</v>
      </c>
      <c r="D558" t="s">
        <v>2653</v>
      </c>
      <c r="F558" t="s">
        <v>2654</v>
      </c>
    </row>
    <row r="559" spans="1:6" ht="12.75">
      <c r="A559">
        <v>151</v>
      </c>
      <c r="B559" t="s">
        <v>2655</v>
      </c>
      <c r="C559">
        <v>17100000</v>
      </c>
      <c r="D559" t="s">
        <v>2656</v>
      </c>
      <c r="F559" s="165" t="s">
        <v>2657</v>
      </c>
    </row>
    <row r="560" spans="1:6" ht="12.75">
      <c r="A560">
        <v>151</v>
      </c>
      <c r="B560" t="s">
        <v>2658</v>
      </c>
      <c r="C560">
        <v>17180000</v>
      </c>
      <c r="D560" t="s">
        <v>2659</v>
      </c>
      <c r="F560" t="s">
        <v>2660</v>
      </c>
    </row>
    <row r="561" spans="1:4" ht="12.75">
      <c r="A561">
        <v>151</v>
      </c>
      <c r="B561" t="s">
        <v>1871</v>
      </c>
      <c r="C561">
        <v>17180121</v>
      </c>
      <c r="D561" t="s">
        <v>2661</v>
      </c>
    </row>
    <row r="562" spans="1:4" ht="12.75">
      <c r="A562">
        <v>151</v>
      </c>
      <c r="B562" t="s">
        <v>2662</v>
      </c>
      <c r="C562">
        <v>17180131</v>
      </c>
      <c r="D562" t="s">
        <v>2663</v>
      </c>
    </row>
    <row r="563" spans="1:4" ht="12.75">
      <c r="A563">
        <v>151</v>
      </c>
      <c r="B563" t="s">
        <v>2664</v>
      </c>
      <c r="C563">
        <v>17180141</v>
      </c>
      <c r="D563" t="s">
        <v>2665</v>
      </c>
    </row>
    <row r="564" spans="1:4" ht="12.75">
      <c r="A564">
        <v>151</v>
      </c>
      <c r="B564" t="s">
        <v>1877</v>
      </c>
      <c r="C564">
        <v>17180151</v>
      </c>
      <c r="D564" t="s">
        <v>2666</v>
      </c>
    </row>
    <row r="565" spans="1:4" ht="12.75">
      <c r="A565">
        <v>151</v>
      </c>
      <c r="B565" t="s">
        <v>2667</v>
      </c>
      <c r="C565">
        <v>17180181</v>
      </c>
      <c r="D565" t="s">
        <v>2668</v>
      </c>
    </row>
    <row r="566" spans="1:4" ht="12.75">
      <c r="A566">
        <v>151</v>
      </c>
      <c r="B566" t="s">
        <v>2669</v>
      </c>
      <c r="C566">
        <v>17180211</v>
      </c>
      <c r="D566" t="s">
        <v>2670</v>
      </c>
    </row>
    <row r="567" spans="1:4" ht="12.75">
      <c r="A567">
        <v>151</v>
      </c>
      <c r="B567" t="s">
        <v>2671</v>
      </c>
      <c r="C567">
        <v>17180221</v>
      </c>
      <c r="D567" t="s">
        <v>2672</v>
      </c>
    </row>
    <row r="568" spans="1:4" ht="12.75">
      <c r="A568">
        <v>151</v>
      </c>
      <c r="B568" t="s">
        <v>2673</v>
      </c>
      <c r="C568">
        <v>17180231</v>
      </c>
      <c r="D568" t="s">
        <v>2674</v>
      </c>
    </row>
    <row r="569" spans="1:4" ht="12.75">
      <c r="A569">
        <v>151</v>
      </c>
      <c r="B569" t="s">
        <v>2675</v>
      </c>
      <c r="C569">
        <v>17180241</v>
      </c>
      <c r="D569" t="s">
        <v>2676</v>
      </c>
    </row>
    <row r="570" spans="1:4" ht="12.75">
      <c r="A570">
        <v>151</v>
      </c>
      <c r="B570" t="s">
        <v>2677</v>
      </c>
      <c r="C570">
        <v>17180251</v>
      </c>
      <c r="D570" t="s">
        <v>2678</v>
      </c>
    </row>
    <row r="571" spans="1:4" ht="12.75">
      <c r="A571">
        <v>151</v>
      </c>
      <c r="B571" t="s">
        <v>2679</v>
      </c>
      <c r="C571">
        <v>17180261</v>
      </c>
      <c r="D571" t="s">
        <v>2680</v>
      </c>
    </row>
    <row r="572" spans="1:4" ht="12.75">
      <c r="A572">
        <v>151</v>
      </c>
      <c r="B572" t="s">
        <v>2681</v>
      </c>
      <c r="C572">
        <v>17180291</v>
      </c>
      <c r="D572" t="s">
        <v>2682</v>
      </c>
    </row>
    <row r="573" spans="1:4" ht="12.75">
      <c r="A573">
        <v>151</v>
      </c>
      <c r="B573" t="s">
        <v>2683</v>
      </c>
      <c r="C573">
        <v>17180311</v>
      </c>
      <c r="D573" t="s">
        <v>2684</v>
      </c>
    </row>
    <row r="574" spans="1:4" ht="12.75">
      <c r="A574">
        <v>151</v>
      </c>
      <c r="B574" t="s">
        <v>2685</v>
      </c>
      <c r="C574">
        <v>17180411</v>
      </c>
      <c r="D574" t="s">
        <v>2686</v>
      </c>
    </row>
    <row r="575" spans="1:4" ht="12.75">
      <c r="A575">
        <v>151</v>
      </c>
      <c r="B575" t="s">
        <v>2687</v>
      </c>
      <c r="C575">
        <v>17180511</v>
      </c>
      <c r="D575" t="s">
        <v>2688</v>
      </c>
    </row>
    <row r="576" spans="1:4" ht="12.75">
      <c r="A576">
        <v>151</v>
      </c>
      <c r="B576" t="s">
        <v>2689</v>
      </c>
      <c r="C576">
        <v>17180521</v>
      </c>
      <c r="D576" t="s">
        <v>2690</v>
      </c>
    </row>
    <row r="577" spans="1:4" ht="12.75">
      <c r="A577">
        <v>151</v>
      </c>
      <c r="B577" t="s">
        <v>2691</v>
      </c>
      <c r="C577">
        <v>17180531</v>
      </c>
      <c r="D577" t="s">
        <v>2692</v>
      </c>
    </row>
    <row r="578" spans="1:4" ht="12.75">
      <c r="A578">
        <v>151</v>
      </c>
      <c r="B578" t="s">
        <v>2693</v>
      </c>
      <c r="C578">
        <v>17180541</v>
      </c>
      <c r="D578" t="s">
        <v>2694</v>
      </c>
    </row>
    <row r="579" spans="1:4" ht="12.75">
      <c r="A579">
        <v>151</v>
      </c>
      <c r="B579" t="s">
        <v>2695</v>
      </c>
      <c r="C579">
        <v>17180591</v>
      </c>
      <c r="D579" t="s">
        <v>2696</v>
      </c>
    </row>
    <row r="580" spans="1:4" ht="12.75">
      <c r="A580">
        <v>151</v>
      </c>
      <c r="B580" t="s">
        <v>1823</v>
      </c>
      <c r="C580">
        <v>17180611</v>
      </c>
      <c r="D580" t="s">
        <v>2697</v>
      </c>
    </row>
    <row r="581" spans="1:4" ht="12.75">
      <c r="A581">
        <v>199</v>
      </c>
      <c r="B581" t="s">
        <v>2698</v>
      </c>
      <c r="C581">
        <v>17180711</v>
      </c>
      <c r="D581" t="s">
        <v>2699</v>
      </c>
    </row>
    <row r="582" spans="1:4" ht="12.75">
      <c r="A582">
        <v>151</v>
      </c>
      <c r="B582" t="s">
        <v>2700</v>
      </c>
      <c r="C582">
        <v>17180811</v>
      </c>
      <c r="D582" t="s">
        <v>2701</v>
      </c>
    </row>
    <row r="583" spans="1:4" ht="12.75">
      <c r="A583">
        <v>151</v>
      </c>
      <c r="B583" t="s">
        <v>2702</v>
      </c>
      <c r="C583">
        <v>17181011</v>
      </c>
      <c r="D583" t="s">
        <v>2703</v>
      </c>
    </row>
    <row r="584" spans="1:4" ht="12.75">
      <c r="A584">
        <v>151</v>
      </c>
      <c r="B584" t="s">
        <v>2704</v>
      </c>
      <c r="C584">
        <v>17181021</v>
      </c>
      <c r="D584" t="s">
        <v>2705</v>
      </c>
    </row>
    <row r="585" spans="1:4" ht="12.75">
      <c r="A585">
        <v>151</v>
      </c>
      <c r="B585" t="s">
        <v>2706</v>
      </c>
      <c r="C585">
        <v>17181031</v>
      </c>
      <c r="D585" t="s">
        <v>2707</v>
      </c>
    </row>
    <row r="586" spans="1:4" ht="12.75">
      <c r="A586">
        <v>199</v>
      </c>
      <c r="B586" t="s">
        <v>2708</v>
      </c>
      <c r="C586">
        <v>17181041</v>
      </c>
      <c r="D586" t="s">
        <v>2709</v>
      </c>
    </row>
    <row r="587" spans="1:4" ht="12.75">
      <c r="A587">
        <v>199</v>
      </c>
      <c r="B587" t="s">
        <v>2710</v>
      </c>
      <c r="C587">
        <v>17181051</v>
      </c>
      <c r="D587" t="s">
        <v>2711</v>
      </c>
    </row>
    <row r="588" spans="1:4" ht="12.75">
      <c r="A588">
        <v>151</v>
      </c>
      <c r="B588" t="s">
        <v>2712</v>
      </c>
      <c r="C588">
        <v>17181091</v>
      </c>
      <c r="D588" t="s">
        <v>2713</v>
      </c>
    </row>
    <row r="589" spans="1:4" ht="12.75">
      <c r="A589">
        <v>199</v>
      </c>
      <c r="B589" t="s">
        <v>2714</v>
      </c>
      <c r="C589">
        <v>17181111</v>
      </c>
      <c r="D589" t="s">
        <v>2715</v>
      </c>
    </row>
    <row r="590" spans="1:4" ht="12.75">
      <c r="A590">
        <v>151</v>
      </c>
      <c r="B590" t="s">
        <v>2716</v>
      </c>
      <c r="C590">
        <v>17189911</v>
      </c>
      <c r="D590" t="s">
        <v>2717</v>
      </c>
    </row>
    <row r="591" spans="1:6" ht="12.75">
      <c r="A591">
        <v>151</v>
      </c>
      <c r="B591" t="s">
        <v>2718</v>
      </c>
      <c r="C591">
        <v>17200000</v>
      </c>
      <c r="D591" t="s">
        <v>2719</v>
      </c>
      <c r="F591" s="165" t="s">
        <v>2720</v>
      </c>
    </row>
    <row r="592" spans="1:4" ht="12.75">
      <c r="A592">
        <v>151</v>
      </c>
      <c r="B592" t="s">
        <v>1826</v>
      </c>
      <c r="C592">
        <v>17280111</v>
      </c>
      <c r="D592" t="s">
        <v>2721</v>
      </c>
    </row>
    <row r="593" spans="1:4" ht="12.75">
      <c r="A593">
        <v>151</v>
      </c>
      <c r="B593" t="s">
        <v>1829</v>
      </c>
      <c r="C593">
        <v>17280121</v>
      </c>
      <c r="D593" t="s">
        <v>2722</v>
      </c>
    </row>
    <row r="594" spans="1:4" ht="12.75">
      <c r="A594">
        <v>151</v>
      </c>
      <c r="B594" t="s">
        <v>1874</v>
      </c>
      <c r="C594">
        <v>17280131</v>
      </c>
      <c r="D594" t="s">
        <v>2723</v>
      </c>
    </row>
    <row r="595" spans="1:4" ht="12.75">
      <c r="A595">
        <v>151</v>
      </c>
      <c r="B595" t="s">
        <v>1831</v>
      </c>
      <c r="C595">
        <v>17280141</v>
      </c>
      <c r="D595" t="s">
        <v>2724</v>
      </c>
    </row>
    <row r="596" spans="1:4" ht="12.75">
      <c r="A596">
        <v>151</v>
      </c>
      <c r="B596" t="s">
        <v>2725</v>
      </c>
      <c r="C596">
        <v>17280151</v>
      </c>
      <c r="D596" t="s">
        <v>2726</v>
      </c>
    </row>
    <row r="597" spans="1:4" ht="12.75">
      <c r="A597">
        <v>151</v>
      </c>
      <c r="B597" t="s">
        <v>2727</v>
      </c>
      <c r="C597">
        <v>17280191</v>
      </c>
      <c r="D597" t="s">
        <v>2728</v>
      </c>
    </row>
    <row r="598" spans="1:4" ht="12.75">
      <c r="A598">
        <v>199</v>
      </c>
      <c r="B598" t="s">
        <v>2729</v>
      </c>
      <c r="C598">
        <v>17280211</v>
      </c>
      <c r="D598" t="s">
        <v>2670</v>
      </c>
    </row>
    <row r="599" spans="1:4" ht="12.75">
      <c r="A599">
        <v>199</v>
      </c>
      <c r="B599" t="s">
        <v>2730</v>
      </c>
      <c r="C599">
        <v>17280221</v>
      </c>
      <c r="D599" t="s">
        <v>2672</v>
      </c>
    </row>
    <row r="600" spans="1:4" ht="12.75">
      <c r="A600">
        <v>199</v>
      </c>
      <c r="B600" t="s">
        <v>2731</v>
      </c>
      <c r="C600">
        <v>17280231</v>
      </c>
      <c r="D600" t="s">
        <v>2732</v>
      </c>
    </row>
    <row r="601" spans="1:4" ht="12.75">
      <c r="A601">
        <v>199</v>
      </c>
      <c r="B601" t="s">
        <v>2733</v>
      </c>
      <c r="C601">
        <v>17280291</v>
      </c>
      <c r="D601" t="s">
        <v>2734</v>
      </c>
    </row>
    <row r="602" spans="1:4" ht="12.75">
      <c r="A602">
        <v>151</v>
      </c>
      <c r="B602" t="s">
        <v>2735</v>
      </c>
      <c r="C602">
        <v>17280311</v>
      </c>
      <c r="D602" t="s">
        <v>2736</v>
      </c>
    </row>
    <row r="603" spans="1:4" ht="12.75">
      <c r="A603">
        <v>199</v>
      </c>
      <c r="B603" t="s">
        <v>2737</v>
      </c>
      <c r="C603">
        <v>17280411</v>
      </c>
      <c r="D603" t="s">
        <v>2738</v>
      </c>
    </row>
    <row r="604" spans="1:4" ht="12.75">
      <c r="A604">
        <v>151</v>
      </c>
      <c r="B604" t="s">
        <v>2739</v>
      </c>
      <c r="C604">
        <v>17280711</v>
      </c>
      <c r="D604" t="s">
        <v>2740</v>
      </c>
    </row>
    <row r="605" spans="1:4" ht="12.75">
      <c r="A605">
        <v>151</v>
      </c>
      <c r="B605" t="s">
        <v>2741</v>
      </c>
      <c r="C605">
        <v>17281011</v>
      </c>
      <c r="D605" t="s">
        <v>2742</v>
      </c>
    </row>
    <row r="606" spans="1:4" ht="12.75">
      <c r="A606">
        <v>151</v>
      </c>
      <c r="B606" t="s">
        <v>2743</v>
      </c>
      <c r="C606">
        <v>17281021</v>
      </c>
      <c r="D606" t="s">
        <v>2744</v>
      </c>
    </row>
    <row r="607" spans="1:4" ht="12.75">
      <c r="A607">
        <v>151</v>
      </c>
      <c r="B607" t="s">
        <v>2745</v>
      </c>
      <c r="C607">
        <v>17281091</v>
      </c>
      <c r="D607" t="s">
        <v>2746</v>
      </c>
    </row>
    <row r="608" spans="1:4" ht="12.75">
      <c r="A608">
        <v>151</v>
      </c>
      <c r="B608" t="s">
        <v>2747</v>
      </c>
      <c r="C608">
        <v>17289911</v>
      </c>
      <c r="D608" t="s">
        <v>2728</v>
      </c>
    </row>
    <row r="609" spans="1:6" ht="12.75">
      <c r="A609">
        <v>151</v>
      </c>
      <c r="B609" t="s">
        <v>2748</v>
      </c>
      <c r="C609">
        <v>17300000</v>
      </c>
      <c r="D609" t="s">
        <v>2749</v>
      </c>
      <c r="F609" t="s">
        <v>2750</v>
      </c>
    </row>
    <row r="610" spans="1:4" ht="12.75">
      <c r="A610">
        <v>151</v>
      </c>
      <c r="B610" t="s">
        <v>2751</v>
      </c>
      <c r="C610">
        <v>17380111</v>
      </c>
      <c r="D610" t="s">
        <v>2752</v>
      </c>
    </row>
    <row r="611" spans="1:4" ht="12.75">
      <c r="A611">
        <v>151</v>
      </c>
      <c r="B611" t="s">
        <v>2753</v>
      </c>
      <c r="C611">
        <v>17380211</v>
      </c>
      <c r="D611" t="s">
        <v>2754</v>
      </c>
    </row>
    <row r="612" spans="1:4" ht="12.75">
      <c r="A612">
        <v>151</v>
      </c>
      <c r="B612" t="s">
        <v>2755</v>
      </c>
      <c r="C612">
        <v>17381011</v>
      </c>
      <c r="D612" t="s">
        <v>2756</v>
      </c>
    </row>
    <row r="613" spans="1:4" ht="12.75">
      <c r="A613">
        <v>151</v>
      </c>
      <c r="B613" t="s">
        <v>2757</v>
      </c>
      <c r="C613">
        <v>17381021</v>
      </c>
      <c r="D613" t="s">
        <v>2758</v>
      </c>
    </row>
    <row r="614" spans="1:4" ht="12.75">
      <c r="A614">
        <v>151</v>
      </c>
      <c r="B614" t="s">
        <v>2759</v>
      </c>
      <c r="C614">
        <v>17381091</v>
      </c>
      <c r="D614" t="s">
        <v>2760</v>
      </c>
    </row>
    <row r="615" spans="1:4" ht="12.75">
      <c r="A615">
        <v>151</v>
      </c>
      <c r="B615" t="s">
        <v>2761</v>
      </c>
      <c r="C615">
        <v>17389911</v>
      </c>
      <c r="D615" t="s">
        <v>2762</v>
      </c>
    </row>
    <row r="616" spans="1:6" ht="12.75">
      <c r="A616">
        <v>151</v>
      </c>
      <c r="B616" t="s">
        <v>2763</v>
      </c>
      <c r="C616">
        <v>17400000</v>
      </c>
      <c r="D616" t="s">
        <v>2764</v>
      </c>
      <c r="F616" t="s">
        <v>2765</v>
      </c>
    </row>
    <row r="617" spans="1:4" ht="12.75">
      <c r="A617">
        <v>151</v>
      </c>
      <c r="B617" t="s">
        <v>2766</v>
      </c>
      <c r="C617">
        <v>17400011</v>
      </c>
      <c r="D617" t="s">
        <v>2767</v>
      </c>
    </row>
    <row r="618" spans="1:4" ht="12.75">
      <c r="A618">
        <v>151</v>
      </c>
      <c r="B618" t="s">
        <v>2768</v>
      </c>
      <c r="C618">
        <v>17481011</v>
      </c>
      <c r="D618" t="s">
        <v>2769</v>
      </c>
    </row>
    <row r="619" spans="1:6" ht="12.75">
      <c r="A619">
        <v>151</v>
      </c>
      <c r="B619" t="s">
        <v>2770</v>
      </c>
      <c r="C619">
        <v>17500000</v>
      </c>
      <c r="D619" t="s">
        <v>2771</v>
      </c>
      <c r="F619" t="s">
        <v>2772</v>
      </c>
    </row>
    <row r="620" spans="1:4" ht="12.75">
      <c r="A620">
        <v>151</v>
      </c>
      <c r="B620" t="s">
        <v>2773</v>
      </c>
      <c r="C620">
        <v>17580111</v>
      </c>
      <c r="D620" t="s">
        <v>2774</v>
      </c>
    </row>
    <row r="621" spans="1:4" ht="12.75">
      <c r="A621">
        <v>151</v>
      </c>
      <c r="B621" t="s">
        <v>2775</v>
      </c>
      <c r="C621">
        <v>17580121</v>
      </c>
      <c r="D621" t="s">
        <v>2776</v>
      </c>
    </row>
    <row r="622" spans="1:4" ht="12.75">
      <c r="A622">
        <v>151</v>
      </c>
      <c r="B622" t="s">
        <v>2777</v>
      </c>
      <c r="C622">
        <v>17589911</v>
      </c>
      <c r="D622" t="s">
        <v>2778</v>
      </c>
    </row>
    <row r="623" spans="1:6" ht="12.75">
      <c r="A623">
        <v>151</v>
      </c>
      <c r="B623" t="s">
        <v>2779</v>
      </c>
      <c r="C623">
        <v>17600000</v>
      </c>
      <c r="D623" t="s">
        <v>2780</v>
      </c>
      <c r="F623" t="s">
        <v>2781</v>
      </c>
    </row>
    <row r="624" spans="1:4" ht="12.75">
      <c r="A624">
        <v>199</v>
      </c>
      <c r="B624" t="s">
        <v>2782</v>
      </c>
      <c r="C624">
        <v>17600011</v>
      </c>
      <c r="D624" t="s">
        <v>2783</v>
      </c>
    </row>
    <row r="625" spans="1:4" ht="12.75">
      <c r="A625">
        <v>199</v>
      </c>
      <c r="B625" t="s">
        <v>2784</v>
      </c>
      <c r="C625">
        <v>17681011</v>
      </c>
      <c r="D625" t="s">
        <v>2785</v>
      </c>
    </row>
    <row r="626" spans="1:6" ht="12.75">
      <c r="A626">
        <v>151</v>
      </c>
      <c r="B626" t="s">
        <v>2786</v>
      </c>
      <c r="C626">
        <v>17700000</v>
      </c>
      <c r="D626" t="s">
        <v>2787</v>
      </c>
      <c r="F626" t="s">
        <v>2788</v>
      </c>
    </row>
    <row r="627" spans="1:4" ht="12.75">
      <c r="A627">
        <v>151</v>
      </c>
      <c r="B627" t="s">
        <v>2788</v>
      </c>
      <c r="C627">
        <v>17700011</v>
      </c>
      <c r="D627" t="s">
        <v>2789</v>
      </c>
    </row>
    <row r="628" spans="1:6" ht="12.75">
      <c r="A628">
        <v>199</v>
      </c>
      <c r="B628" t="s">
        <v>2790</v>
      </c>
      <c r="C628">
        <v>17800000</v>
      </c>
      <c r="D628" t="s">
        <v>2791</v>
      </c>
      <c r="F628" t="s">
        <v>2792</v>
      </c>
    </row>
    <row r="629" spans="1:4" ht="12.75">
      <c r="A629">
        <v>199</v>
      </c>
      <c r="B629" t="s">
        <v>2792</v>
      </c>
      <c r="C629">
        <v>17800011</v>
      </c>
      <c r="D629" t="s">
        <v>2793</v>
      </c>
    </row>
    <row r="630" spans="1:6" ht="12.75">
      <c r="A630">
        <v>151</v>
      </c>
      <c r="B630" t="s">
        <v>2058</v>
      </c>
      <c r="C630">
        <v>19000000</v>
      </c>
      <c r="D630" t="s">
        <v>1730</v>
      </c>
      <c r="F630" t="s">
        <v>2794</v>
      </c>
    </row>
    <row r="631" spans="1:6" ht="12.75">
      <c r="A631">
        <v>151</v>
      </c>
      <c r="B631" t="s">
        <v>2795</v>
      </c>
      <c r="C631">
        <v>19100000</v>
      </c>
      <c r="D631" t="s">
        <v>2796</v>
      </c>
      <c r="F631" t="s">
        <v>2797</v>
      </c>
    </row>
    <row r="632" spans="1:4" ht="12.75">
      <c r="A632">
        <v>151</v>
      </c>
      <c r="B632" t="s">
        <v>2798</v>
      </c>
      <c r="C632">
        <v>19100111</v>
      </c>
      <c r="D632" t="s">
        <v>2799</v>
      </c>
    </row>
    <row r="633" spans="1:4" ht="12.75">
      <c r="A633">
        <v>151</v>
      </c>
      <c r="B633" t="s">
        <v>2800</v>
      </c>
      <c r="C633">
        <v>19100112</v>
      </c>
      <c r="D633" t="s">
        <v>2801</v>
      </c>
    </row>
    <row r="634" spans="1:4" ht="12.75">
      <c r="A634">
        <v>151</v>
      </c>
      <c r="B634" t="s">
        <v>2802</v>
      </c>
      <c r="C634">
        <v>19100113</v>
      </c>
      <c r="D634" t="s">
        <v>2803</v>
      </c>
    </row>
    <row r="635" spans="1:4" ht="12.75">
      <c r="A635">
        <v>151</v>
      </c>
      <c r="B635" t="s">
        <v>2804</v>
      </c>
      <c r="C635">
        <v>19100114</v>
      </c>
      <c r="D635" t="s">
        <v>2805</v>
      </c>
    </row>
    <row r="636" spans="1:4" ht="12.75">
      <c r="A636">
        <v>151</v>
      </c>
      <c r="B636" t="s">
        <v>2806</v>
      </c>
      <c r="C636">
        <v>19100611</v>
      </c>
      <c r="D636" t="s">
        <v>2807</v>
      </c>
    </row>
    <row r="637" spans="1:4" ht="12.75">
      <c r="A637">
        <v>199</v>
      </c>
      <c r="B637" t="s">
        <v>2808</v>
      </c>
      <c r="C637">
        <v>19100612</v>
      </c>
      <c r="D637" t="s">
        <v>2809</v>
      </c>
    </row>
    <row r="638" spans="1:4" ht="12.75">
      <c r="A638">
        <v>199</v>
      </c>
      <c r="B638" t="s">
        <v>2810</v>
      </c>
      <c r="C638">
        <v>19100621</v>
      </c>
      <c r="D638" t="s">
        <v>2811</v>
      </c>
    </row>
    <row r="639" spans="1:4" ht="12.75">
      <c r="A639">
        <v>151</v>
      </c>
      <c r="B639" t="s">
        <v>2812</v>
      </c>
      <c r="C639">
        <v>19100911</v>
      </c>
      <c r="D639" t="s">
        <v>2813</v>
      </c>
    </row>
    <row r="640" spans="1:4" ht="12.75">
      <c r="A640">
        <v>199</v>
      </c>
      <c r="B640" t="s">
        <v>2814</v>
      </c>
      <c r="C640">
        <v>19100913</v>
      </c>
      <c r="D640" t="s">
        <v>2815</v>
      </c>
    </row>
    <row r="641" spans="1:6" ht="12.75">
      <c r="A641">
        <v>151</v>
      </c>
      <c r="B641" t="s">
        <v>1836</v>
      </c>
      <c r="C641">
        <v>19200000</v>
      </c>
      <c r="D641" t="s">
        <v>2816</v>
      </c>
      <c r="F641" t="s">
        <v>2817</v>
      </c>
    </row>
    <row r="642" spans="1:4" ht="12.75">
      <c r="A642">
        <v>151</v>
      </c>
      <c r="B642" t="s">
        <v>2818</v>
      </c>
      <c r="C642">
        <v>19210111</v>
      </c>
      <c r="D642" t="s">
        <v>2819</v>
      </c>
    </row>
    <row r="643" spans="1:4" ht="12.75">
      <c r="A643">
        <v>151</v>
      </c>
      <c r="B643" t="s">
        <v>2820</v>
      </c>
      <c r="C643">
        <v>19219911</v>
      </c>
      <c r="D643" t="s">
        <v>2821</v>
      </c>
    </row>
    <row r="644" spans="1:4" ht="12.75">
      <c r="A644">
        <v>151</v>
      </c>
      <c r="B644" t="s">
        <v>2822</v>
      </c>
      <c r="C644">
        <v>19220111</v>
      </c>
      <c r="D644" t="s">
        <v>2823</v>
      </c>
    </row>
    <row r="645" spans="1:4" ht="12.75">
      <c r="A645">
        <v>151</v>
      </c>
      <c r="B645" t="s">
        <v>2824</v>
      </c>
      <c r="C645">
        <v>19220121</v>
      </c>
      <c r="D645" t="s">
        <v>2825</v>
      </c>
    </row>
    <row r="646" spans="1:4" ht="12.75">
      <c r="A646">
        <v>151</v>
      </c>
      <c r="B646" t="s">
        <v>2826</v>
      </c>
      <c r="C646">
        <v>19220611</v>
      </c>
      <c r="D646" t="s">
        <v>2827</v>
      </c>
    </row>
    <row r="647" spans="1:4" ht="12.75">
      <c r="A647">
        <v>199</v>
      </c>
      <c r="B647" t="s">
        <v>2828</v>
      </c>
      <c r="C647">
        <v>19220612</v>
      </c>
      <c r="D647" t="s">
        <v>2829</v>
      </c>
    </row>
    <row r="648" spans="1:4" ht="12.75">
      <c r="A648">
        <v>151</v>
      </c>
      <c r="B648" t="s">
        <v>2830</v>
      </c>
      <c r="C648">
        <v>19229911</v>
      </c>
      <c r="D648" t="s">
        <v>2831</v>
      </c>
    </row>
    <row r="649" spans="1:4" ht="12.75">
      <c r="A649">
        <v>151</v>
      </c>
      <c r="B649" t="s">
        <v>2832</v>
      </c>
      <c r="C649">
        <v>19229912</v>
      </c>
      <c r="D649" t="s">
        <v>2833</v>
      </c>
    </row>
    <row r="650" spans="1:4" ht="12.75">
      <c r="A650">
        <v>151</v>
      </c>
      <c r="B650" t="s">
        <v>2834</v>
      </c>
      <c r="C650">
        <v>19239911</v>
      </c>
      <c r="D650" t="s">
        <v>2835</v>
      </c>
    </row>
    <row r="651" spans="1:4" ht="12.75">
      <c r="A651">
        <v>151</v>
      </c>
      <c r="B651" t="s">
        <v>2836</v>
      </c>
      <c r="C651">
        <v>19239913</v>
      </c>
      <c r="D651" t="s">
        <v>2837</v>
      </c>
    </row>
    <row r="652" spans="1:6" ht="12.75">
      <c r="A652">
        <v>151</v>
      </c>
      <c r="B652" t="s">
        <v>2838</v>
      </c>
      <c r="C652">
        <v>19300000</v>
      </c>
      <c r="D652" t="s">
        <v>2839</v>
      </c>
      <c r="F652" t="s">
        <v>2840</v>
      </c>
    </row>
    <row r="653" spans="1:4" ht="12.75">
      <c r="A653">
        <v>151</v>
      </c>
      <c r="B653" t="s">
        <v>2841</v>
      </c>
      <c r="C653">
        <v>19300111</v>
      </c>
      <c r="D653" t="s">
        <v>2842</v>
      </c>
    </row>
    <row r="654" spans="1:4" ht="12.75">
      <c r="A654">
        <v>151</v>
      </c>
      <c r="B654" t="s">
        <v>2843</v>
      </c>
      <c r="C654">
        <v>19300211</v>
      </c>
      <c r="D654" t="s">
        <v>2844</v>
      </c>
    </row>
    <row r="655" spans="1:4" ht="12.75">
      <c r="A655">
        <v>199</v>
      </c>
      <c r="B655" t="s">
        <v>2845</v>
      </c>
      <c r="C655">
        <v>19300212</v>
      </c>
      <c r="D655" t="s">
        <v>2846</v>
      </c>
    </row>
    <row r="656" spans="1:6" ht="12.75">
      <c r="A656">
        <v>151</v>
      </c>
      <c r="B656" t="s">
        <v>2847</v>
      </c>
      <c r="C656">
        <v>19900000</v>
      </c>
      <c r="D656" t="s">
        <v>2848</v>
      </c>
      <c r="F656" s="165" t="s">
        <v>2849</v>
      </c>
    </row>
    <row r="657" spans="1:4" ht="12.75">
      <c r="A657">
        <v>151</v>
      </c>
      <c r="B657" t="s">
        <v>2850</v>
      </c>
      <c r="C657">
        <v>19900111</v>
      </c>
      <c r="D657" t="s">
        <v>2851</v>
      </c>
    </row>
    <row r="658" spans="1:4" ht="12.75">
      <c r="A658">
        <v>151</v>
      </c>
      <c r="B658" t="s">
        <v>2852</v>
      </c>
      <c r="C658">
        <v>19900311</v>
      </c>
      <c r="D658" t="s">
        <v>2853</v>
      </c>
    </row>
    <row r="659" spans="1:4" ht="12.75">
      <c r="A659">
        <v>151</v>
      </c>
      <c r="B659" t="s">
        <v>2854</v>
      </c>
      <c r="C659">
        <v>19900312</v>
      </c>
      <c r="D659" t="s">
        <v>2855</v>
      </c>
    </row>
    <row r="660" spans="1:4" ht="12.75">
      <c r="A660">
        <v>199</v>
      </c>
      <c r="B660" t="s">
        <v>2856</v>
      </c>
      <c r="C660">
        <v>19900313</v>
      </c>
      <c r="D660" t="s">
        <v>2857</v>
      </c>
    </row>
    <row r="661" spans="1:4" ht="12.75">
      <c r="A661">
        <v>199</v>
      </c>
      <c r="B661" t="s">
        <v>2858</v>
      </c>
      <c r="C661">
        <v>19900314</v>
      </c>
      <c r="D661" t="s">
        <v>2859</v>
      </c>
    </row>
    <row r="662" spans="1:4" ht="12.75">
      <c r="A662">
        <v>199</v>
      </c>
      <c r="B662" t="s">
        <v>2860</v>
      </c>
      <c r="C662">
        <v>19900611</v>
      </c>
      <c r="D662" t="s">
        <v>2861</v>
      </c>
    </row>
    <row r="663" spans="1:4" ht="12.75">
      <c r="A663">
        <v>151</v>
      </c>
      <c r="B663" t="s">
        <v>2862</v>
      </c>
      <c r="C663">
        <v>19901211</v>
      </c>
      <c r="D663" t="s">
        <v>2863</v>
      </c>
    </row>
    <row r="664" spans="1:4" ht="12.75">
      <c r="A664">
        <v>151</v>
      </c>
      <c r="B664" t="s">
        <v>2864</v>
      </c>
      <c r="C664">
        <v>19901221</v>
      </c>
      <c r="D664" t="s">
        <v>2865</v>
      </c>
    </row>
    <row r="665" spans="1:4" ht="12.75">
      <c r="A665">
        <v>151</v>
      </c>
      <c r="B665" t="s">
        <v>2866</v>
      </c>
      <c r="C665">
        <v>19909911</v>
      </c>
      <c r="D665" t="s">
        <v>2867</v>
      </c>
    </row>
    <row r="666" spans="1:4" ht="12.75">
      <c r="A666">
        <v>151</v>
      </c>
      <c r="B666" t="s">
        <v>2868</v>
      </c>
      <c r="C666">
        <v>19909912</v>
      </c>
      <c r="D666" t="s">
        <v>2869</v>
      </c>
    </row>
    <row r="667" spans="1:4" ht="12.75">
      <c r="A667">
        <v>151</v>
      </c>
      <c r="B667" t="s">
        <v>2870</v>
      </c>
      <c r="C667">
        <v>19909913</v>
      </c>
      <c r="D667" t="s">
        <v>2871</v>
      </c>
    </row>
    <row r="668" spans="1:4" ht="12.75">
      <c r="A668">
        <v>151</v>
      </c>
      <c r="B668" t="s">
        <v>2872</v>
      </c>
      <c r="C668">
        <v>19909914</v>
      </c>
      <c r="D668" t="s">
        <v>2873</v>
      </c>
    </row>
    <row r="669" spans="1:4" ht="12.75">
      <c r="A669">
        <v>151</v>
      </c>
      <c r="B669" t="s">
        <v>2874</v>
      </c>
      <c r="C669">
        <v>19909921</v>
      </c>
      <c r="D669" t="s">
        <v>2875</v>
      </c>
    </row>
    <row r="670" spans="1:4" ht="12.75">
      <c r="A670">
        <v>151</v>
      </c>
      <c r="B670" t="s">
        <v>2876</v>
      </c>
      <c r="C670">
        <v>19909922</v>
      </c>
      <c r="D670" t="s">
        <v>2877</v>
      </c>
    </row>
    <row r="671" spans="1:6" ht="12.75">
      <c r="A671">
        <v>151</v>
      </c>
      <c r="B671" t="s">
        <v>2878</v>
      </c>
      <c r="C671">
        <v>20000000</v>
      </c>
      <c r="D671" t="s">
        <v>2879</v>
      </c>
      <c r="F671" t="s">
        <v>2880</v>
      </c>
    </row>
    <row r="672" spans="1:6" ht="12.75">
      <c r="A672">
        <v>151</v>
      </c>
      <c r="B672" t="s">
        <v>2881</v>
      </c>
      <c r="C672">
        <v>21000000</v>
      </c>
      <c r="D672" t="s">
        <v>2882</v>
      </c>
      <c r="F672" t="s">
        <v>2883</v>
      </c>
    </row>
    <row r="673" spans="1:6" ht="12.75">
      <c r="A673">
        <v>151</v>
      </c>
      <c r="B673" t="s">
        <v>2884</v>
      </c>
      <c r="C673">
        <v>21100000</v>
      </c>
      <c r="D673" t="s">
        <v>2885</v>
      </c>
      <c r="F673" t="s">
        <v>2886</v>
      </c>
    </row>
    <row r="674" spans="1:4" ht="12.75">
      <c r="A674">
        <v>199</v>
      </c>
      <c r="B674" t="s">
        <v>2887</v>
      </c>
      <c r="C674">
        <v>21180111</v>
      </c>
      <c r="D674" t="s">
        <v>2888</v>
      </c>
    </row>
    <row r="675" spans="1:4" ht="12.75">
      <c r="A675">
        <v>199</v>
      </c>
      <c r="B675" t="s">
        <v>2889</v>
      </c>
      <c r="C675">
        <v>21180121</v>
      </c>
      <c r="D675" t="s">
        <v>2890</v>
      </c>
    </row>
    <row r="676" spans="1:4" ht="12.75">
      <c r="A676">
        <v>199</v>
      </c>
      <c r="B676" t="s">
        <v>2891</v>
      </c>
      <c r="C676">
        <v>21180131</v>
      </c>
      <c r="D676" t="s">
        <v>2892</v>
      </c>
    </row>
    <row r="677" spans="1:4" ht="12.75">
      <c r="A677">
        <v>199</v>
      </c>
      <c r="B677" t="s">
        <v>2893</v>
      </c>
      <c r="C677">
        <v>21180141</v>
      </c>
      <c r="D677" t="s">
        <v>2894</v>
      </c>
    </row>
    <row r="678" spans="1:4" ht="12.75">
      <c r="A678">
        <v>151</v>
      </c>
      <c r="B678" t="s">
        <v>2895</v>
      </c>
      <c r="C678">
        <v>21180151</v>
      </c>
      <c r="D678" t="s">
        <v>2896</v>
      </c>
    </row>
    <row r="679" spans="1:4" ht="12.75">
      <c r="A679">
        <v>199</v>
      </c>
      <c r="B679" t="s">
        <v>2897</v>
      </c>
      <c r="C679">
        <v>21180161</v>
      </c>
      <c r="D679" t="s">
        <v>2898</v>
      </c>
    </row>
    <row r="680" spans="1:4" ht="12.75">
      <c r="A680">
        <v>199</v>
      </c>
      <c r="B680" t="s">
        <v>2899</v>
      </c>
      <c r="C680">
        <v>21180171</v>
      </c>
      <c r="D680" t="s">
        <v>2900</v>
      </c>
    </row>
    <row r="681" spans="1:4" ht="12.75">
      <c r="A681">
        <v>151</v>
      </c>
      <c r="B681" t="s">
        <v>2901</v>
      </c>
      <c r="C681">
        <v>21190011</v>
      </c>
      <c r="D681" t="s">
        <v>2902</v>
      </c>
    </row>
    <row r="682" spans="1:6" ht="12.75">
      <c r="A682">
        <v>199</v>
      </c>
      <c r="B682" t="s">
        <v>2903</v>
      </c>
      <c r="C682">
        <v>21200000</v>
      </c>
      <c r="D682" t="s">
        <v>2904</v>
      </c>
      <c r="F682" t="s">
        <v>2905</v>
      </c>
    </row>
    <row r="683" spans="1:4" ht="12.75">
      <c r="A683">
        <v>199</v>
      </c>
      <c r="B683" t="s">
        <v>2906</v>
      </c>
      <c r="C683">
        <v>21280111</v>
      </c>
      <c r="D683" t="s">
        <v>2907</v>
      </c>
    </row>
    <row r="684" spans="1:4" ht="12.75">
      <c r="A684">
        <v>199</v>
      </c>
      <c r="B684" t="s">
        <v>2908</v>
      </c>
      <c r="C684">
        <v>21280121</v>
      </c>
      <c r="D684" t="s">
        <v>2909</v>
      </c>
    </row>
    <row r="685" spans="1:4" ht="12.75">
      <c r="A685">
        <v>199</v>
      </c>
      <c r="B685" t="s">
        <v>2910</v>
      </c>
      <c r="C685">
        <v>21280131</v>
      </c>
      <c r="D685" t="s">
        <v>2911</v>
      </c>
    </row>
    <row r="686" spans="1:4" ht="12.75">
      <c r="A686">
        <v>199</v>
      </c>
      <c r="B686" t="s">
        <v>2912</v>
      </c>
      <c r="C686">
        <v>21280141</v>
      </c>
      <c r="D686" t="s">
        <v>2913</v>
      </c>
    </row>
    <row r="687" spans="1:4" ht="12.75">
      <c r="A687">
        <v>199</v>
      </c>
      <c r="B687" t="s">
        <v>2914</v>
      </c>
      <c r="C687">
        <v>21280151</v>
      </c>
      <c r="D687" t="s">
        <v>2915</v>
      </c>
    </row>
    <row r="688" spans="1:4" ht="12.75">
      <c r="A688">
        <v>199</v>
      </c>
      <c r="B688" t="s">
        <v>2916</v>
      </c>
      <c r="C688">
        <v>21280161</v>
      </c>
      <c r="D688" t="s">
        <v>2917</v>
      </c>
    </row>
    <row r="689" spans="1:4" ht="12.75">
      <c r="A689">
        <v>199</v>
      </c>
      <c r="B689" t="s">
        <v>2918</v>
      </c>
      <c r="C689">
        <v>21290011</v>
      </c>
      <c r="D689" t="s">
        <v>2919</v>
      </c>
    </row>
    <row r="690" spans="1:6" ht="12.75">
      <c r="A690">
        <v>151</v>
      </c>
      <c r="B690" t="s">
        <v>2920</v>
      </c>
      <c r="C690">
        <v>22000000</v>
      </c>
      <c r="D690" t="s">
        <v>2921</v>
      </c>
      <c r="F690" t="s">
        <v>2922</v>
      </c>
    </row>
    <row r="691" spans="1:6" ht="12.75">
      <c r="A691">
        <v>151</v>
      </c>
      <c r="B691" t="s">
        <v>2923</v>
      </c>
      <c r="C691">
        <v>22100000</v>
      </c>
      <c r="D691" t="s">
        <v>2924</v>
      </c>
      <c r="F691" t="s">
        <v>2925</v>
      </c>
    </row>
    <row r="692" spans="1:4" ht="12.75">
      <c r="A692">
        <v>151</v>
      </c>
      <c r="B692" t="s">
        <v>2926</v>
      </c>
      <c r="C692">
        <v>22130011</v>
      </c>
      <c r="D692" t="s">
        <v>2927</v>
      </c>
    </row>
    <row r="693" spans="1:4" ht="12.75">
      <c r="A693">
        <v>151</v>
      </c>
      <c r="B693" t="s">
        <v>2928</v>
      </c>
      <c r="C693">
        <v>22180111</v>
      </c>
      <c r="D693" t="s">
        <v>2929</v>
      </c>
    </row>
    <row r="694" spans="1:4" ht="12.75">
      <c r="A694">
        <v>199</v>
      </c>
      <c r="B694" t="s">
        <v>2930</v>
      </c>
      <c r="C694">
        <v>22180121</v>
      </c>
      <c r="D694" t="s">
        <v>2931</v>
      </c>
    </row>
    <row r="695" spans="1:6" ht="12.75">
      <c r="A695">
        <v>151</v>
      </c>
      <c r="B695" t="s">
        <v>2932</v>
      </c>
      <c r="C695">
        <v>22200000</v>
      </c>
      <c r="D695" t="s">
        <v>2933</v>
      </c>
      <c r="F695" t="s">
        <v>2934</v>
      </c>
    </row>
    <row r="696" spans="1:4" ht="12.75">
      <c r="A696">
        <v>151</v>
      </c>
      <c r="B696" t="s">
        <v>2935</v>
      </c>
      <c r="C696">
        <v>22200011</v>
      </c>
      <c r="D696" t="s">
        <v>2936</v>
      </c>
    </row>
    <row r="697" spans="1:4" ht="12.75">
      <c r="A697">
        <v>199</v>
      </c>
      <c r="B697" t="s">
        <v>2937</v>
      </c>
      <c r="C697">
        <v>22200012</v>
      </c>
      <c r="D697" t="s">
        <v>2938</v>
      </c>
    </row>
    <row r="698" spans="1:6" ht="12.75">
      <c r="A698">
        <v>199</v>
      </c>
      <c r="B698" t="s">
        <v>2939</v>
      </c>
      <c r="C698">
        <v>22300000</v>
      </c>
      <c r="D698" t="s">
        <v>2940</v>
      </c>
      <c r="F698" t="s">
        <v>2941</v>
      </c>
    </row>
    <row r="699" spans="1:4" ht="12.75">
      <c r="A699">
        <v>199</v>
      </c>
      <c r="B699" t="s">
        <v>2941</v>
      </c>
      <c r="C699">
        <v>22300011</v>
      </c>
      <c r="D699" t="s">
        <v>2942</v>
      </c>
    </row>
    <row r="700" spans="1:6" ht="12.75">
      <c r="A700">
        <v>199</v>
      </c>
      <c r="B700" t="s">
        <v>2943</v>
      </c>
      <c r="C700">
        <v>23000000</v>
      </c>
      <c r="D700" t="s">
        <v>2944</v>
      </c>
      <c r="F700" t="s">
        <v>2945</v>
      </c>
    </row>
    <row r="701" spans="1:4" ht="12.75">
      <c r="A701">
        <v>199</v>
      </c>
      <c r="B701" t="s">
        <v>2946</v>
      </c>
      <c r="C701">
        <v>23000611</v>
      </c>
      <c r="D701" t="s">
        <v>2947</v>
      </c>
    </row>
    <row r="702" spans="1:4" ht="12.75">
      <c r="A702">
        <v>199</v>
      </c>
      <c r="B702" t="s">
        <v>2948</v>
      </c>
      <c r="C702">
        <v>23000711</v>
      </c>
      <c r="D702" t="s">
        <v>2949</v>
      </c>
    </row>
    <row r="703" spans="1:6" ht="12.75">
      <c r="A703">
        <v>151</v>
      </c>
      <c r="B703" t="s">
        <v>2950</v>
      </c>
      <c r="C703">
        <v>24000000</v>
      </c>
      <c r="D703" t="s">
        <v>2951</v>
      </c>
      <c r="F703" t="s">
        <v>2952</v>
      </c>
    </row>
    <row r="704" spans="1:6" ht="12.75">
      <c r="A704">
        <v>151</v>
      </c>
      <c r="B704" t="s">
        <v>2953</v>
      </c>
      <c r="C704">
        <v>24100000</v>
      </c>
      <c r="D704" t="s">
        <v>2656</v>
      </c>
      <c r="F704" t="s">
        <v>2954</v>
      </c>
    </row>
    <row r="705" spans="1:4" ht="12.75">
      <c r="A705">
        <v>151</v>
      </c>
      <c r="B705" t="s">
        <v>2955</v>
      </c>
      <c r="C705">
        <v>24180111</v>
      </c>
      <c r="D705" t="s">
        <v>2699</v>
      </c>
    </row>
    <row r="706" spans="1:4" ht="12.75">
      <c r="A706">
        <v>151</v>
      </c>
      <c r="B706" t="s">
        <v>2956</v>
      </c>
      <c r="C706">
        <v>24180311</v>
      </c>
      <c r="D706" t="s">
        <v>2752</v>
      </c>
    </row>
    <row r="707" spans="1:4" ht="12.75">
      <c r="A707">
        <v>151</v>
      </c>
      <c r="B707" t="s">
        <v>2957</v>
      </c>
      <c r="C707">
        <v>24180511</v>
      </c>
      <c r="D707" t="s">
        <v>2958</v>
      </c>
    </row>
    <row r="708" spans="1:4" ht="12.75">
      <c r="A708">
        <v>151</v>
      </c>
      <c r="B708" t="s">
        <v>2959</v>
      </c>
      <c r="C708">
        <v>24180811</v>
      </c>
      <c r="D708" t="s">
        <v>2701</v>
      </c>
    </row>
    <row r="709" spans="1:4" ht="12.75">
      <c r="A709">
        <v>151</v>
      </c>
      <c r="B709" t="s">
        <v>2960</v>
      </c>
      <c r="C709">
        <v>24181011</v>
      </c>
      <c r="D709" t="s">
        <v>2961</v>
      </c>
    </row>
    <row r="710" spans="1:4" ht="12.75">
      <c r="A710">
        <v>151</v>
      </c>
      <c r="B710" t="s">
        <v>2962</v>
      </c>
      <c r="C710">
        <v>24181021</v>
      </c>
      <c r="D710" t="s">
        <v>2963</v>
      </c>
    </row>
    <row r="711" spans="1:4" ht="12.75">
      <c r="A711">
        <v>151</v>
      </c>
      <c r="B711" t="s">
        <v>2964</v>
      </c>
      <c r="C711">
        <v>24181051</v>
      </c>
      <c r="D711" t="s">
        <v>2965</v>
      </c>
    </row>
    <row r="712" spans="1:4" ht="12.75">
      <c r="A712">
        <v>199</v>
      </c>
      <c r="B712" t="s">
        <v>2966</v>
      </c>
      <c r="C712">
        <v>24181061</v>
      </c>
      <c r="D712" t="s">
        <v>2967</v>
      </c>
    </row>
    <row r="713" spans="1:4" ht="12.75">
      <c r="A713">
        <v>151</v>
      </c>
      <c r="B713" t="s">
        <v>2968</v>
      </c>
      <c r="C713">
        <v>24181071</v>
      </c>
      <c r="D713" t="s">
        <v>2969</v>
      </c>
    </row>
    <row r="714" spans="1:4" ht="12.75">
      <c r="A714">
        <v>151</v>
      </c>
      <c r="B714" t="s">
        <v>2970</v>
      </c>
      <c r="C714">
        <v>24181091</v>
      </c>
      <c r="D714" t="s">
        <v>2713</v>
      </c>
    </row>
    <row r="715" spans="1:4" ht="12.75">
      <c r="A715">
        <v>151</v>
      </c>
      <c r="B715" t="s">
        <v>2971</v>
      </c>
      <c r="C715">
        <v>24189911</v>
      </c>
      <c r="D715" t="s">
        <v>2717</v>
      </c>
    </row>
    <row r="716" spans="1:6" ht="12.75">
      <c r="A716">
        <v>151</v>
      </c>
      <c r="B716" t="s">
        <v>2972</v>
      </c>
      <c r="C716">
        <v>24200000</v>
      </c>
      <c r="D716" t="s">
        <v>2719</v>
      </c>
      <c r="F716" t="s">
        <v>2973</v>
      </c>
    </row>
    <row r="717" spans="1:4" ht="12.75">
      <c r="A717">
        <v>199</v>
      </c>
      <c r="B717" t="s">
        <v>2974</v>
      </c>
      <c r="C717">
        <v>24280111</v>
      </c>
      <c r="D717" t="s">
        <v>2975</v>
      </c>
    </row>
    <row r="718" spans="1:4" ht="12.75">
      <c r="A718">
        <v>151</v>
      </c>
      <c r="B718" t="s">
        <v>2976</v>
      </c>
      <c r="C718">
        <v>24280311</v>
      </c>
      <c r="D718" t="s">
        <v>2752</v>
      </c>
    </row>
    <row r="719" spans="1:4" ht="12.75">
      <c r="A719">
        <v>151</v>
      </c>
      <c r="B719" t="s">
        <v>2977</v>
      </c>
      <c r="C719">
        <v>24280511</v>
      </c>
      <c r="D719" t="s">
        <v>2958</v>
      </c>
    </row>
    <row r="720" spans="1:4" ht="12.75">
      <c r="A720">
        <v>151</v>
      </c>
      <c r="B720" t="s">
        <v>2978</v>
      </c>
      <c r="C720">
        <v>24281011</v>
      </c>
      <c r="D720" t="s">
        <v>2979</v>
      </c>
    </row>
    <row r="721" spans="1:4" ht="12.75">
      <c r="A721">
        <v>151</v>
      </c>
      <c r="B721" t="s">
        <v>2980</v>
      </c>
      <c r="C721">
        <v>24281021</v>
      </c>
      <c r="D721" t="s">
        <v>2981</v>
      </c>
    </row>
    <row r="722" spans="1:4" ht="12.75">
      <c r="A722">
        <v>151</v>
      </c>
      <c r="B722" t="s">
        <v>2982</v>
      </c>
      <c r="C722">
        <v>24281051</v>
      </c>
      <c r="D722" t="s">
        <v>2983</v>
      </c>
    </row>
    <row r="723" spans="1:4" ht="12.75">
      <c r="A723">
        <v>199</v>
      </c>
      <c r="B723" t="s">
        <v>2984</v>
      </c>
      <c r="C723">
        <v>24281061</v>
      </c>
      <c r="D723" t="s">
        <v>2985</v>
      </c>
    </row>
    <row r="724" spans="1:4" ht="12.75">
      <c r="A724">
        <v>151</v>
      </c>
      <c r="B724" t="s">
        <v>2986</v>
      </c>
      <c r="C724">
        <v>24281071</v>
      </c>
      <c r="D724" t="s">
        <v>2987</v>
      </c>
    </row>
    <row r="725" spans="1:4" ht="12.75">
      <c r="A725">
        <v>151</v>
      </c>
      <c r="B725" t="s">
        <v>2988</v>
      </c>
      <c r="C725">
        <v>24281091</v>
      </c>
      <c r="D725" t="s">
        <v>2746</v>
      </c>
    </row>
    <row r="726" spans="1:4" ht="12.75">
      <c r="A726">
        <v>151</v>
      </c>
      <c r="B726" t="s">
        <v>2989</v>
      </c>
      <c r="C726">
        <v>24289911</v>
      </c>
      <c r="D726" t="s">
        <v>2728</v>
      </c>
    </row>
    <row r="727" spans="1:6" ht="12.75">
      <c r="A727">
        <v>151</v>
      </c>
      <c r="B727" t="s">
        <v>2990</v>
      </c>
      <c r="C727">
        <v>24300000</v>
      </c>
      <c r="D727" t="s">
        <v>2749</v>
      </c>
      <c r="F727" t="s">
        <v>2991</v>
      </c>
    </row>
    <row r="728" spans="1:4" ht="12.75">
      <c r="A728">
        <v>151</v>
      </c>
      <c r="B728" t="s">
        <v>2992</v>
      </c>
      <c r="C728">
        <v>24380111</v>
      </c>
      <c r="D728" t="s">
        <v>2754</v>
      </c>
    </row>
    <row r="729" spans="1:4" ht="12.75">
      <c r="A729">
        <v>199</v>
      </c>
      <c r="B729" t="s">
        <v>2993</v>
      </c>
      <c r="C729">
        <v>24381011</v>
      </c>
      <c r="D729" t="s">
        <v>2994</v>
      </c>
    </row>
    <row r="730" spans="1:4" ht="12.75">
      <c r="A730">
        <v>151</v>
      </c>
      <c r="B730" t="s">
        <v>2995</v>
      </c>
      <c r="C730">
        <v>24381021</v>
      </c>
      <c r="D730" t="s">
        <v>2996</v>
      </c>
    </row>
    <row r="731" spans="1:4" ht="12.75">
      <c r="A731">
        <v>199</v>
      </c>
      <c r="B731" t="s">
        <v>2997</v>
      </c>
      <c r="C731">
        <v>24381091</v>
      </c>
      <c r="D731" t="s">
        <v>2760</v>
      </c>
    </row>
    <row r="732" spans="1:4" ht="12.75">
      <c r="A732">
        <v>199</v>
      </c>
      <c r="B732" t="s">
        <v>2998</v>
      </c>
      <c r="C732">
        <v>24389911</v>
      </c>
      <c r="D732" t="s">
        <v>2762</v>
      </c>
    </row>
    <row r="733" spans="1:6" ht="12.75">
      <c r="A733">
        <v>151</v>
      </c>
      <c r="B733" t="s">
        <v>2999</v>
      </c>
      <c r="C733">
        <v>24400000</v>
      </c>
      <c r="D733" t="s">
        <v>2764</v>
      </c>
      <c r="F733" t="s">
        <v>3000</v>
      </c>
    </row>
    <row r="734" spans="1:4" ht="12.75">
      <c r="A734">
        <v>151</v>
      </c>
      <c r="B734" t="s">
        <v>3001</v>
      </c>
      <c r="C734">
        <v>24400011</v>
      </c>
      <c r="D734" t="s">
        <v>2767</v>
      </c>
    </row>
    <row r="735" spans="1:4" ht="12.75">
      <c r="A735">
        <v>199</v>
      </c>
      <c r="B735" t="s">
        <v>3002</v>
      </c>
      <c r="C735">
        <v>24481011</v>
      </c>
      <c r="D735" t="s">
        <v>3003</v>
      </c>
    </row>
    <row r="736" spans="1:6" ht="12.75">
      <c r="A736">
        <v>199</v>
      </c>
      <c r="B736" t="s">
        <v>3004</v>
      </c>
      <c r="C736">
        <v>24500000</v>
      </c>
      <c r="D736" t="s">
        <v>2771</v>
      </c>
      <c r="F736" t="s">
        <v>3005</v>
      </c>
    </row>
    <row r="737" spans="1:4" ht="12.75">
      <c r="A737">
        <v>199</v>
      </c>
      <c r="B737" t="s">
        <v>3005</v>
      </c>
      <c r="C737">
        <v>24580111</v>
      </c>
      <c r="D737" t="s">
        <v>3006</v>
      </c>
    </row>
    <row r="738" spans="1:6" ht="12.75">
      <c r="A738">
        <v>199</v>
      </c>
      <c r="B738" t="s">
        <v>3007</v>
      </c>
      <c r="C738">
        <v>24600000</v>
      </c>
      <c r="D738" t="s">
        <v>2780</v>
      </c>
      <c r="F738" t="s">
        <v>3008</v>
      </c>
    </row>
    <row r="739" spans="1:4" ht="12.75">
      <c r="A739">
        <v>199</v>
      </c>
      <c r="B739" t="s">
        <v>3008</v>
      </c>
      <c r="C739">
        <v>24680111</v>
      </c>
      <c r="D739" t="s">
        <v>2783</v>
      </c>
    </row>
    <row r="740" spans="1:6" ht="12.75">
      <c r="A740">
        <v>199</v>
      </c>
      <c r="B740" t="s">
        <v>3009</v>
      </c>
      <c r="C740">
        <v>24700000</v>
      </c>
      <c r="D740" t="s">
        <v>2787</v>
      </c>
      <c r="F740" t="s">
        <v>3010</v>
      </c>
    </row>
    <row r="741" spans="1:4" ht="12.75">
      <c r="A741">
        <v>199</v>
      </c>
      <c r="B741" t="s">
        <v>3010</v>
      </c>
      <c r="C741">
        <v>24780111</v>
      </c>
      <c r="D741" t="s">
        <v>2789</v>
      </c>
    </row>
    <row r="742" spans="1:6" ht="12.75">
      <c r="A742">
        <v>199</v>
      </c>
      <c r="B742" t="s">
        <v>3011</v>
      </c>
      <c r="C742">
        <v>24800000</v>
      </c>
      <c r="D742" t="s">
        <v>2791</v>
      </c>
      <c r="F742" t="s">
        <v>3012</v>
      </c>
    </row>
    <row r="743" spans="1:4" ht="12.75">
      <c r="A743">
        <v>199</v>
      </c>
      <c r="B743" t="s">
        <v>3012</v>
      </c>
      <c r="C743">
        <v>24880111</v>
      </c>
      <c r="D743" t="s">
        <v>3013</v>
      </c>
    </row>
    <row r="744" spans="1:6" ht="12.75">
      <c r="A744">
        <v>151</v>
      </c>
      <c r="B744" t="s">
        <v>3014</v>
      </c>
      <c r="C744">
        <v>29000000</v>
      </c>
      <c r="D744" t="s">
        <v>3015</v>
      </c>
      <c r="F744" t="s">
        <v>3016</v>
      </c>
    </row>
    <row r="745" spans="1:6" ht="12.75">
      <c r="A745">
        <v>199</v>
      </c>
      <c r="B745" t="s">
        <v>3017</v>
      </c>
      <c r="C745">
        <v>29100000</v>
      </c>
      <c r="D745" t="s">
        <v>3018</v>
      </c>
      <c r="F745" t="s">
        <v>3019</v>
      </c>
    </row>
    <row r="746" spans="1:4" ht="12.75">
      <c r="A746">
        <v>199</v>
      </c>
      <c r="B746" t="s">
        <v>3019</v>
      </c>
      <c r="C746">
        <v>29100011</v>
      </c>
      <c r="D746" t="s">
        <v>3020</v>
      </c>
    </row>
    <row r="747" spans="1:6" ht="12.75">
      <c r="A747">
        <v>151</v>
      </c>
      <c r="B747" t="s">
        <v>3021</v>
      </c>
      <c r="C747">
        <v>29900000</v>
      </c>
      <c r="D747" t="s">
        <v>3022</v>
      </c>
      <c r="F747" t="s">
        <v>3023</v>
      </c>
    </row>
    <row r="748" spans="1:4" ht="12.75">
      <c r="A748">
        <v>151</v>
      </c>
      <c r="B748" t="s">
        <v>3024</v>
      </c>
      <c r="C748">
        <v>29900011</v>
      </c>
      <c r="D748" t="s">
        <v>3025</v>
      </c>
    </row>
    <row r="749" spans="1:4" ht="12.75">
      <c r="A749">
        <v>199</v>
      </c>
      <c r="B749" t="s">
        <v>3026</v>
      </c>
      <c r="C749">
        <v>29980111</v>
      </c>
      <c r="D749" t="s">
        <v>3027</v>
      </c>
    </row>
    <row r="750" spans="1:6" ht="12.75">
      <c r="A750">
        <v>151</v>
      </c>
      <c r="B750" t="s">
        <v>3028</v>
      </c>
      <c r="C750">
        <v>70000000</v>
      </c>
      <c r="D750" t="s">
        <v>2023</v>
      </c>
      <c r="F750" t="s">
        <v>3029</v>
      </c>
    </row>
    <row r="751" spans="1:6" ht="12.75">
      <c r="A751">
        <v>151</v>
      </c>
      <c r="B751" t="s">
        <v>3030</v>
      </c>
      <c r="C751">
        <v>71000000</v>
      </c>
      <c r="D751" t="s">
        <v>2063</v>
      </c>
      <c r="F751" t="s">
        <v>3031</v>
      </c>
    </row>
    <row r="752" spans="1:6" ht="12.75">
      <c r="A752">
        <v>199</v>
      </c>
      <c r="B752" t="s">
        <v>3032</v>
      </c>
      <c r="C752">
        <v>71100000</v>
      </c>
      <c r="D752" t="s">
        <v>2066</v>
      </c>
      <c r="F752" s="165" t="s">
        <v>3033</v>
      </c>
    </row>
    <row r="753" spans="1:4" ht="12.75">
      <c r="A753">
        <v>199</v>
      </c>
      <c r="B753" t="s">
        <v>3034</v>
      </c>
      <c r="C753">
        <v>71120111</v>
      </c>
      <c r="D753" t="s">
        <v>2072</v>
      </c>
    </row>
    <row r="754" spans="1:4" ht="12.75">
      <c r="A754">
        <v>199</v>
      </c>
      <c r="B754" t="s">
        <v>3035</v>
      </c>
      <c r="C754">
        <v>71120112</v>
      </c>
      <c r="D754" t="s">
        <v>2074</v>
      </c>
    </row>
    <row r="755" spans="1:4" ht="12.75">
      <c r="A755">
        <v>199</v>
      </c>
      <c r="B755" t="s">
        <v>3036</v>
      </c>
      <c r="C755">
        <v>71120113</v>
      </c>
      <c r="D755" t="s">
        <v>2076</v>
      </c>
    </row>
    <row r="756" spans="1:4" ht="12.75">
      <c r="A756">
        <v>199</v>
      </c>
      <c r="B756" t="s">
        <v>3037</v>
      </c>
      <c r="C756">
        <v>71120114</v>
      </c>
      <c r="D756" t="s">
        <v>2078</v>
      </c>
    </row>
    <row r="757" spans="1:4" ht="12.75">
      <c r="A757">
        <v>199</v>
      </c>
      <c r="B757" t="s">
        <v>3038</v>
      </c>
      <c r="C757">
        <v>71130311</v>
      </c>
      <c r="D757" t="s">
        <v>2083</v>
      </c>
    </row>
    <row r="758" spans="1:4" ht="12.75">
      <c r="A758">
        <v>199</v>
      </c>
      <c r="B758" t="s">
        <v>3039</v>
      </c>
      <c r="C758">
        <v>71130312</v>
      </c>
      <c r="D758" t="s">
        <v>2085</v>
      </c>
    </row>
    <row r="759" spans="1:4" ht="12.75">
      <c r="A759">
        <v>199</v>
      </c>
      <c r="B759" t="s">
        <v>3040</v>
      </c>
      <c r="C759">
        <v>71130313</v>
      </c>
      <c r="D759" t="s">
        <v>2087</v>
      </c>
    </row>
    <row r="760" spans="1:4" ht="12.75">
      <c r="A760">
        <v>199</v>
      </c>
      <c r="B760" t="s">
        <v>3041</v>
      </c>
      <c r="C760">
        <v>71130314</v>
      </c>
      <c r="D760" t="s">
        <v>2089</v>
      </c>
    </row>
    <row r="761" spans="1:4" ht="12.75">
      <c r="A761">
        <v>199</v>
      </c>
      <c r="B761" t="s">
        <v>3042</v>
      </c>
      <c r="C761">
        <v>71130341</v>
      </c>
      <c r="D761" t="s">
        <v>2091</v>
      </c>
    </row>
    <row r="762" spans="1:4" ht="12.75">
      <c r="A762">
        <v>199</v>
      </c>
      <c r="B762" t="s">
        <v>3043</v>
      </c>
      <c r="C762">
        <v>71130342</v>
      </c>
      <c r="D762" t="s">
        <v>2093</v>
      </c>
    </row>
    <row r="763" spans="1:4" ht="12.75">
      <c r="A763">
        <v>199</v>
      </c>
      <c r="B763" t="s">
        <v>3044</v>
      </c>
      <c r="C763">
        <v>71130343</v>
      </c>
      <c r="D763" t="s">
        <v>2095</v>
      </c>
    </row>
    <row r="764" spans="1:4" ht="12.75">
      <c r="A764">
        <v>199</v>
      </c>
      <c r="B764" t="s">
        <v>3045</v>
      </c>
      <c r="C764">
        <v>71130344</v>
      </c>
      <c r="D764" t="s">
        <v>2097</v>
      </c>
    </row>
    <row r="765" spans="1:4" ht="12.75">
      <c r="A765">
        <v>199</v>
      </c>
      <c r="B765" t="s">
        <v>3046</v>
      </c>
      <c r="C765">
        <v>71180111</v>
      </c>
      <c r="D765" t="s">
        <v>2102</v>
      </c>
    </row>
    <row r="766" spans="1:4" ht="12.75">
      <c r="A766">
        <v>199</v>
      </c>
      <c r="B766" t="s">
        <v>3047</v>
      </c>
      <c r="C766">
        <v>71180112</v>
      </c>
      <c r="D766" t="s">
        <v>2104</v>
      </c>
    </row>
    <row r="767" spans="1:4" ht="12.75">
      <c r="A767">
        <v>199</v>
      </c>
      <c r="B767" t="s">
        <v>3048</v>
      </c>
      <c r="C767">
        <v>71180113</v>
      </c>
      <c r="D767" t="s">
        <v>2106</v>
      </c>
    </row>
    <row r="768" spans="1:4" ht="12.75">
      <c r="A768">
        <v>199</v>
      </c>
      <c r="B768" t="s">
        <v>3049</v>
      </c>
      <c r="C768">
        <v>71180114</v>
      </c>
      <c r="D768" t="s">
        <v>2108</v>
      </c>
    </row>
    <row r="769" spans="1:4" ht="12.75">
      <c r="A769">
        <v>199</v>
      </c>
      <c r="B769" t="s">
        <v>3050</v>
      </c>
      <c r="C769">
        <v>71180141</v>
      </c>
      <c r="D769" t="s">
        <v>2110</v>
      </c>
    </row>
    <row r="770" spans="1:4" ht="12.75">
      <c r="A770">
        <v>199</v>
      </c>
      <c r="B770" t="s">
        <v>3051</v>
      </c>
      <c r="C770">
        <v>71180142</v>
      </c>
      <c r="D770" t="s">
        <v>2112</v>
      </c>
    </row>
    <row r="771" spans="1:4" ht="12.75">
      <c r="A771">
        <v>199</v>
      </c>
      <c r="B771" t="s">
        <v>3052</v>
      </c>
      <c r="C771">
        <v>71180143</v>
      </c>
      <c r="D771" t="s">
        <v>2114</v>
      </c>
    </row>
    <row r="772" spans="1:4" ht="12.75">
      <c r="A772">
        <v>199</v>
      </c>
      <c r="B772" t="s">
        <v>3053</v>
      </c>
      <c r="C772">
        <v>71180144</v>
      </c>
      <c r="D772" t="s">
        <v>2116</v>
      </c>
    </row>
    <row r="773" spans="1:4" ht="12.75">
      <c r="A773">
        <v>199</v>
      </c>
      <c r="B773" t="s">
        <v>3054</v>
      </c>
      <c r="C773">
        <v>71180231</v>
      </c>
      <c r="D773" t="s">
        <v>2118</v>
      </c>
    </row>
    <row r="774" spans="1:4" ht="12.75">
      <c r="A774">
        <v>199</v>
      </c>
      <c r="B774" t="s">
        <v>3055</v>
      </c>
      <c r="C774">
        <v>71180232</v>
      </c>
      <c r="D774" t="s">
        <v>2120</v>
      </c>
    </row>
    <row r="775" spans="1:4" ht="12.75">
      <c r="A775">
        <v>199</v>
      </c>
      <c r="B775" t="s">
        <v>3056</v>
      </c>
      <c r="C775">
        <v>71180233</v>
      </c>
      <c r="D775" t="s">
        <v>2122</v>
      </c>
    </row>
    <row r="776" spans="1:4" ht="12.75">
      <c r="A776">
        <v>199</v>
      </c>
      <c r="B776" t="s">
        <v>3057</v>
      </c>
      <c r="C776">
        <v>71180234</v>
      </c>
      <c r="D776" t="s">
        <v>2124</v>
      </c>
    </row>
    <row r="777" spans="1:4" ht="12.75">
      <c r="A777">
        <v>199</v>
      </c>
      <c r="B777" t="s">
        <v>3058</v>
      </c>
      <c r="C777">
        <v>71180241</v>
      </c>
      <c r="D777" t="s">
        <v>2126</v>
      </c>
    </row>
    <row r="778" spans="1:6" ht="12.75">
      <c r="A778">
        <v>151</v>
      </c>
      <c r="B778" t="s">
        <v>3059</v>
      </c>
      <c r="C778">
        <v>71200000</v>
      </c>
      <c r="D778" t="s">
        <v>2128</v>
      </c>
      <c r="F778" s="165" t="s">
        <v>3060</v>
      </c>
    </row>
    <row r="779" spans="1:4" ht="12.75">
      <c r="A779">
        <v>199</v>
      </c>
      <c r="B779" t="s">
        <v>3061</v>
      </c>
      <c r="C779">
        <v>71210111</v>
      </c>
      <c r="D779" t="s">
        <v>2131</v>
      </c>
    </row>
    <row r="780" spans="1:4" ht="12.75">
      <c r="A780">
        <v>199</v>
      </c>
      <c r="B780" t="s">
        <v>3062</v>
      </c>
      <c r="C780">
        <v>71210112</v>
      </c>
      <c r="D780" t="s">
        <v>2133</v>
      </c>
    </row>
    <row r="781" spans="1:4" ht="12.75">
      <c r="A781">
        <v>199</v>
      </c>
      <c r="B781" t="s">
        <v>3063</v>
      </c>
      <c r="C781">
        <v>71210113</v>
      </c>
      <c r="D781" t="s">
        <v>2135</v>
      </c>
    </row>
    <row r="782" spans="1:4" ht="12.75">
      <c r="A782">
        <v>199</v>
      </c>
      <c r="B782" t="s">
        <v>3064</v>
      </c>
      <c r="C782">
        <v>71210114</v>
      </c>
      <c r="D782" t="s">
        <v>2137</v>
      </c>
    </row>
    <row r="783" spans="1:4" ht="12.75">
      <c r="A783">
        <v>199</v>
      </c>
      <c r="B783" t="s">
        <v>3065</v>
      </c>
      <c r="C783">
        <v>71210411</v>
      </c>
      <c r="D783" t="s">
        <v>2139</v>
      </c>
    </row>
    <row r="784" spans="1:4" ht="12.75">
      <c r="A784">
        <v>199</v>
      </c>
      <c r="B784" t="s">
        <v>3066</v>
      </c>
      <c r="C784">
        <v>71210412</v>
      </c>
      <c r="D784" t="s">
        <v>2141</v>
      </c>
    </row>
    <row r="785" spans="1:4" ht="12.75">
      <c r="A785">
        <v>199</v>
      </c>
      <c r="B785" t="s">
        <v>3067</v>
      </c>
      <c r="C785">
        <v>71210413</v>
      </c>
      <c r="D785" t="s">
        <v>2143</v>
      </c>
    </row>
    <row r="786" spans="1:4" ht="12.75">
      <c r="A786">
        <v>199</v>
      </c>
      <c r="B786" t="s">
        <v>3068</v>
      </c>
      <c r="C786">
        <v>71210414</v>
      </c>
      <c r="D786" t="s">
        <v>2145</v>
      </c>
    </row>
    <row r="787" spans="1:4" ht="12.75">
      <c r="A787">
        <v>199</v>
      </c>
      <c r="B787" t="s">
        <v>3069</v>
      </c>
      <c r="C787">
        <v>71210511</v>
      </c>
      <c r="D787" t="s">
        <v>2147</v>
      </c>
    </row>
    <row r="788" spans="1:4" ht="12.75">
      <c r="A788">
        <v>199</v>
      </c>
      <c r="B788" t="s">
        <v>3070</v>
      </c>
      <c r="C788">
        <v>71210512</v>
      </c>
      <c r="D788" t="s">
        <v>2149</v>
      </c>
    </row>
    <row r="789" spans="1:4" ht="12.75">
      <c r="A789">
        <v>199</v>
      </c>
      <c r="B789" t="s">
        <v>3071</v>
      </c>
      <c r="C789">
        <v>71210513</v>
      </c>
      <c r="D789" t="s">
        <v>2151</v>
      </c>
    </row>
    <row r="790" spans="1:4" ht="12.75">
      <c r="A790">
        <v>151</v>
      </c>
      <c r="B790" t="s">
        <v>3072</v>
      </c>
      <c r="C790">
        <v>71210514</v>
      </c>
      <c r="D790" t="s">
        <v>2153</v>
      </c>
    </row>
    <row r="791" spans="1:4" ht="12.75">
      <c r="A791">
        <v>151</v>
      </c>
      <c r="B791" t="s">
        <v>3073</v>
      </c>
      <c r="C791">
        <v>71220111</v>
      </c>
      <c r="D791" t="s">
        <v>2155</v>
      </c>
    </row>
    <row r="792" spans="1:4" ht="12.75">
      <c r="A792">
        <v>199</v>
      </c>
      <c r="B792" t="s">
        <v>3074</v>
      </c>
      <c r="C792">
        <v>71220112</v>
      </c>
      <c r="D792" t="s">
        <v>2157</v>
      </c>
    </row>
    <row r="793" spans="1:4" ht="12.75">
      <c r="A793">
        <v>199</v>
      </c>
      <c r="B793" t="s">
        <v>3075</v>
      </c>
      <c r="C793">
        <v>71220113</v>
      </c>
      <c r="D793" t="s">
        <v>2159</v>
      </c>
    </row>
    <row r="794" spans="1:4" ht="12.75">
      <c r="A794">
        <v>199</v>
      </c>
      <c r="B794" t="s">
        <v>3076</v>
      </c>
      <c r="C794">
        <v>71220114</v>
      </c>
      <c r="D794" t="s">
        <v>2161</v>
      </c>
    </row>
    <row r="795" spans="1:6" ht="12.75">
      <c r="A795">
        <v>199</v>
      </c>
      <c r="B795" t="s">
        <v>3077</v>
      </c>
      <c r="C795">
        <v>71300000</v>
      </c>
      <c r="D795" t="s">
        <v>2162</v>
      </c>
      <c r="F795" s="165" t="s">
        <v>3078</v>
      </c>
    </row>
    <row r="796" spans="1:4" ht="12.75">
      <c r="A796">
        <v>199</v>
      </c>
      <c r="B796" t="s">
        <v>3079</v>
      </c>
      <c r="C796">
        <v>71380111</v>
      </c>
      <c r="D796" t="s">
        <v>2165</v>
      </c>
    </row>
    <row r="797" spans="1:4" ht="12.75">
      <c r="A797">
        <v>199</v>
      </c>
      <c r="B797" t="s">
        <v>3080</v>
      </c>
      <c r="C797">
        <v>71380112</v>
      </c>
      <c r="D797" t="s">
        <v>2167</v>
      </c>
    </row>
    <row r="798" spans="1:4" ht="12.75">
      <c r="A798">
        <v>199</v>
      </c>
      <c r="B798" t="s">
        <v>3081</v>
      </c>
      <c r="C798">
        <v>71380113</v>
      </c>
      <c r="D798" t="s">
        <v>2169</v>
      </c>
    </row>
    <row r="799" spans="1:4" ht="12.75">
      <c r="A799">
        <v>199</v>
      </c>
      <c r="B799" t="s">
        <v>3082</v>
      </c>
      <c r="C799">
        <v>71380114</v>
      </c>
      <c r="D799" t="s">
        <v>2171</v>
      </c>
    </row>
    <row r="800" spans="1:4" ht="12.75">
      <c r="A800">
        <v>199</v>
      </c>
      <c r="B800" t="s">
        <v>3083</v>
      </c>
      <c r="C800">
        <v>71380211</v>
      </c>
      <c r="D800" t="s">
        <v>2173</v>
      </c>
    </row>
    <row r="801" spans="1:4" ht="12.75">
      <c r="A801">
        <v>199</v>
      </c>
      <c r="B801" t="s">
        <v>3084</v>
      </c>
      <c r="C801">
        <v>71380212</v>
      </c>
      <c r="D801" t="s">
        <v>2175</v>
      </c>
    </row>
    <row r="802" spans="1:4" ht="12.75">
      <c r="A802">
        <v>199</v>
      </c>
      <c r="B802" t="s">
        <v>3085</v>
      </c>
      <c r="C802">
        <v>71380213</v>
      </c>
      <c r="D802" t="s">
        <v>2177</v>
      </c>
    </row>
    <row r="803" spans="1:4" ht="12.75">
      <c r="A803">
        <v>199</v>
      </c>
      <c r="B803" t="s">
        <v>3086</v>
      </c>
      <c r="C803">
        <v>71380214</v>
      </c>
      <c r="D803" t="s">
        <v>2179</v>
      </c>
    </row>
    <row r="804" spans="1:4" ht="12.75">
      <c r="A804">
        <v>199</v>
      </c>
      <c r="B804" t="s">
        <v>3087</v>
      </c>
      <c r="C804">
        <v>71380311</v>
      </c>
      <c r="D804" t="s">
        <v>2181</v>
      </c>
    </row>
    <row r="805" spans="1:4" ht="12.75">
      <c r="A805">
        <v>199</v>
      </c>
      <c r="B805" t="s">
        <v>3088</v>
      </c>
      <c r="C805">
        <v>71380312</v>
      </c>
      <c r="D805" t="s">
        <v>2183</v>
      </c>
    </row>
    <row r="806" spans="1:4" ht="12.75">
      <c r="A806">
        <v>199</v>
      </c>
      <c r="B806" t="s">
        <v>3089</v>
      </c>
      <c r="C806">
        <v>71380313</v>
      </c>
      <c r="D806" t="s">
        <v>2185</v>
      </c>
    </row>
    <row r="807" spans="1:4" ht="12.75">
      <c r="A807">
        <v>199</v>
      </c>
      <c r="B807" t="s">
        <v>3090</v>
      </c>
      <c r="C807">
        <v>71380314</v>
      </c>
      <c r="D807" t="s">
        <v>2187</v>
      </c>
    </row>
    <row r="808" spans="1:4" ht="12.75">
      <c r="A808">
        <v>199</v>
      </c>
      <c r="B808" t="s">
        <v>3091</v>
      </c>
      <c r="C808">
        <v>71380411</v>
      </c>
      <c r="D808" t="s">
        <v>2189</v>
      </c>
    </row>
    <row r="809" spans="1:4" ht="12.75">
      <c r="A809">
        <v>199</v>
      </c>
      <c r="B809" t="s">
        <v>3092</v>
      </c>
      <c r="C809">
        <v>71380412</v>
      </c>
      <c r="D809" t="s">
        <v>2191</v>
      </c>
    </row>
    <row r="810" spans="1:4" ht="12.75">
      <c r="A810">
        <v>199</v>
      </c>
      <c r="B810" t="s">
        <v>3093</v>
      </c>
      <c r="C810">
        <v>71380413</v>
      </c>
      <c r="D810" t="s">
        <v>2193</v>
      </c>
    </row>
    <row r="811" spans="1:4" ht="12.75">
      <c r="A811">
        <v>199</v>
      </c>
      <c r="B811" t="s">
        <v>3094</v>
      </c>
      <c r="C811">
        <v>71380414</v>
      </c>
      <c r="D811" t="s">
        <v>2195</v>
      </c>
    </row>
    <row r="812" spans="1:4" ht="12.75">
      <c r="A812">
        <v>199</v>
      </c>
      <c r="B812" t="s">
        <v>3095</v>
      </c>
      <c r="C812">
        <v>71389911</v>
      </c>
      <c r="D812" t="s">
        <v>2197</v>
      </c>
    </row>
    <row r="813" spans="1:4" ht="12.75">
      <c r="A813">
        <v>199</v>
      </c>
      <c r="B813" t="s">
        <v>3096</v>
      </c>
      <c r="C813">
        <v>71389912</v>
      </c>
      <c r="D813" t="s">
        <v>2199</v>
      </c>
    </row>
    <row r="814" spans="1:4" ht="12.75">
      <c r="A814">
        <v>199</v>
      </c>
      <c r="B814" t="s">
        <v>3097</v>
      </c>
      <c r="C814">
        <v>71389913</v>
      </c>
      <c r="D814" t="s">
        <v>2201</v>
      </c>
    </row>
    <row r="815" spans="1:4" ht="12.75">
      <c r="A815">
        <v>199</v>
      </c>
      <c r="B815" t="s">
        <v>3098</v>
      </c>
      <c r="C815">
        <v>71389914</v>
      </c>
      <c r="D815" t="s">
        <v>2203</v>
      </c>
    </row>
    <row r="816" spans="1:6" ht="12.75">
      <c r="A816">
        <v>151</v>
      </c>
      <c r="B816" t="s">
        <v>3099</v>
      </c>
      <c r="C816">
        <v>72000000</v>
      </c>
      <c r="D816" t="s">
        <v>2204</v>
      </c>
      <c r="F816" t="s">
        <v>3100</v>
      </c>
    </row>
    <row r="817" spans="1:6" ht="12.75">
      <c r="A817">
        <v>151</v>
      </c>
      <c r="B817" t="s">
        <v>3101</v>
      </c>
      <c r="C817">
        <v>72100000</v>
      </c>
      <c r="D817" t="s">
        <v>2207</v>
      </c>
      <c r="F817" s="165" t="s">
        <v>3102</v>
      </c>
    </row>
    <row r="818" spans="1:4" ht="12.75">
      <c r="A818">
        <v>151</v>
      </c>
      <c r="B818" t="s">
        <v>3103</v>
      </c>
      <c r="C818">
        <v>72100411</v>
      </c>
      <c r="D818" t="s">
        <v>2210</v>
      </c>
    </row>
    <row r="819" spans="1:4" ht="12.75">
      <c r="A819">
        <v>151</v>
      </c>
      <c r="B819" t="s">
        <v>3104</v>
      </c>
      <c r="C819">
        <v>72100412</v>
      </c>
      <c r="D819" t="s">
        <v>2212</v>
      </c>
    </row>
    <row r="820" spans="1:4" ht="12.75">
      <c r="A820">
        <v>151</v>
      </c>
      <c r="B820" t="s">
        <v>3105</v>
      </c>
      <c r="C820">
        <v>72100413</v>
      </c>
      <c r="D820" t="s">
        <v>2214</v>
      </c>
    </row>
    <row r="821" spans="1:4" ht="12.75">
      <c r="A821">
        <v>151</v>
      </c>
      <c r="B821" t="s">
        <v>3106</v>
      </c>
      <c r="C821">
        <v>72100414</v>
      </c>
      <c r="D821" t="s">
        <v>2216</v>
      </c>
    </row>
    <row r="822" spans="1:4" ht="12.75">
      <c r="A822">
        <v>151</v>
      </c>
      <c r="B822" t="s">
        <v>3107</v>
      </c>
      <c r="C822">
        <v>72100421</v>
      </c>
      <c r="D822" t="s">
        <v>2218</v>
      </c>
    </row>
    <row r="823" spans="1:4" ht="12.75">
      <c r="A823">
        <v>151</v>
      </c>
      <c r="B823" t="s">
        <v>3108</v>
      </c>
      <c r="C823">
        <v>72100422</v>
      </c>
      <c r="D823" t="s">
        <v>2220</v>
      </c>
    </row>
    <row r="824" spans="1:4" ht="12.75">
      <c r="A824">
        <v>151</v>
      </c>
      <c r="B824" t="s">
        <v>3109</v>
      </c>
      <c r="C824">
        <v>72100423</v>
      </c>
      <c r="D824" t="s">
        <v>2222</v>
      </c>
    </row>
    <row r="825" spans="1:4" ht="12.75">
      <c r="A825">
        <v>199</v>
      </c>
      <c r="B825" t="s">
        <v>3110</v>
      </c>
      <c r="C825">
        <v>72100424</v>
      </c>
      <c r="D825" t="s">
        <v>2224</v>
      </c>
    </row>
    <row r="826" spans="1:4" ht="12.75">
      <c r="A826">
        <v>199</v>
      </c>
      <c r="B826" t="s">
        <v>3111</v>
      </c>
      <c r="C826">
        <v>72100431</v>
      </c>
      <c r="D826" t="s">
        <v>2226</v>
      </c>
    </row>
    <row r="827" spans="1:4" ht="12.75">
      <c r="A827">
        <v>199</v>
      </c>
      <c r="B827" t="s">
        <v>3112</v>
      </c>
      <c r="C827">
        <v>72100432</v>
      </c>
      <c r="D827" t="s">
        <v>2228</v>
      </c>
    </row>
    <row r="828" spans="1:4" ht="12.75">
      <c r="A828">
        <v>199</v>
      </c>
      <c r="B828" t="s">
        <v>3113</v>
      </c>
      <c r="C828">
        <v>72100433</v>
      </c>
      <c r="D828" t="s">
        <v>2230</v>
      </c>
    </row>
    <row r="829" spans="1:4" ht="12.75">
      <c r="A829">
        <v>199</v>
      </c>
      <c r="B829" t="s">
        <v>3114</v>
      </c>
      <c r="C829">
        <v>72100434</v>
      </c>
      <c r="D829" t="s">
        <v>2232</v>
      </c>
    </row>
    <row r="830" spans="1:4" ht="12.75">
      <c r="A830">
        <v>151</v>
      </c>
      <c r="B830" t="s">
        <v>3115</v>
      </c>
      <c r="C830">
        <v>72100441</v>
      </c>
      <c r="D830" t="s">
        <v>2234</v>
      </c>
    </row>
    <row r="831" spans="1:4" ht="12.75">
      <c r="A831">
        <v>199</v>
      </c>
      <c r="B831" t="s">
        <v>3116</v>
      </c>
      <c r="C831">
        <v>72100442</v>
      </c>
      <c r="D831" t="s">
        <v>2236</v>
      </c>
    </row>
    <row r="832" spans="1:4" ht="12.75">
      <c r="A832">
        <v>199</v>
      </c>
      <c r="B832" t="s">
        <v>3117</v>
      </c>
      <c r="C832">
        <v>72100443</v>
      </c>
      <c r="D832" t="s">
        <v>2238</v>
      </c>
    </row>
    <row r="833" spans="1:4" ht="12.75">
      <c r="A833">
        <v>199</v>
      </c>
      <c r="B833" t="s">
        <v>3118</v>
      </c>
      <c r="C833">
        <v>72100444</v>
      </c>
      <c r="D833" t="s">
        <v>2240</v>
      </c>
    </row>
    <row r="834" spans="1:4" ht="12.75">
      <c r="A834">
        <v>151</v>
      </c>
      <c r="B834" t="s">
        <v>3119</v>
      </c>
      <c r="C834">
        <v>72100451</v>
      </c>
      <c r="D834" t="s">
        <v>2242</v>
      </c>
    </row>
    <row r="835" spans="1:4" ht="12.75">
      <c r="A835">
        <v>151</v>
      </c>
      <c r="B835" t="s">
        <v>3120</v>
      </c>
      <c r="C835">
        <v>72100452</v>
      </c>
      <c r="D835" t="s">
        <v>2244</v>
      </c>
    </row>
    <row r="836" spans="1:4" ht="12.75">
      <c r="A836">
        <v>199</v>
      </c>
      <c r="B836" t="s">
        <v>3121</v>
      </c>
      <c r="C836">
        <v>72100453</v>
      </c>
      <c r="D836" t="s">
        <v>2246</v>
      </c>
    </row>
    <row r="837" spans="1:4" ht="12.75">
      <c r="A837">
        <v>199</v>
      </c>
      <c r="B837" t="s">
        <v>3122</v>
      </c>
      <c r="C837">
        <v>72100454</v>
      </c>
      <c r="D837" t="s">
        <v>2248</v>
      </c>
    </row>
    <row r="838" spans="1:4" ht="12.75">
      <c r="A838">
        <v>199</v>
      </c>
      <c r="B838" t="s">
        <v>3123</v>
      </c>
      <c r="C838">
        <v>72100461</v>
      </c>
      <c r="D838" t="s">
        <v>2250</v>
      </c>
    </row>
    <row r="839" spans="1:4" ht="12.75">
      <c r="A839">
        <v>199</v>
      </c>
      <c r="B839" t="s">
        <v>3124</v>
      </c>
      <c r="C839">
        <v>72100462</v>
      </c>
      <c r="D839" t="s">
        <v>2252</v>
      </c>
    </row>
    <row r="840" spans="1:4" ht="12.75">
      <c r="A840">
        <v>199</v>
      </c>
      <c r="B840" t="s">
        <v>3125</v>
      </c>
      <c r="C840">
        <v>72100463</v>
      </c>
      <c r="D840" t="s">
        <v>2254</v>
      </c>
    </row>
    <row r="841" spans="1:4" ht="12.75">
      <c r="A841">
        <v>199</v>
      </c>
      <c r="B841" t="s">
        <v>3126</v>
      </c>
      <c r="C841">
        <v>72100464</v>
      </c>
      <c r="D841" t="s">
        <v>2256</v>
      </c>
    </row>
    <row r="842" spans="1:4" ht="12.75">
      <c r="A842">
        <v>199</v>
      </c>
      <c r="B842" t="s">
        <v>3127</v>
      </c>
      <c r="C842">
        <v>72100471</v>
      </c>
      <c r="D842" t="s">
        <v>2258</v>
      </c>
    </row>
    <row r="843" spans="1:4" ht="12.75">
      <c r="A843">
        <v>199</v>
      </c>
      <c r="B843" t="s">
        <v>3128</v>
      </c>
      <c r="C843">
        <v>72100472</v>
      </c>
      <c r="D843" t="s">
        <v>2260</v>
      </c>
    </row>
    <row r="844" spans="1:4" ht="12.75">
      <c r="A844">
        <v>199</v>
      </c>
      <c r="B844" t="s">
        <v>3129</v>
      </c>
      <c r="C844">
        <v>72100473</v>
      </c>
      <c r="D844" t="s">
        <v>2262</v>
      </c>
    </row>
    <row r="845" spans="1:4" ht="12.75">
      <c r="A845">
        <v>199</v>
      </c>
      <c r="B845" t="s">
        <v>3130</v>
      </c>
      <c r="C845">
        <v>72100474</v>
      </c>
      <c r="D845" t="s">
        <v>2264</v>
      </c>
    </row>
    <row r="846" spans="1:4" ht="12.75">
      <c r="A846">
        <v>199</v>
      </c>
      <c r="B846" t="s">
        <v>3131</v>
      </c>
      <c r="C846">
        <v>72100481</v>
      </c>
      <c r="D846" t="s">
        <v>2266</v>
      </c>
    </row>
    <row r="847" spans="1:4" ht="12.75">
      <c r="A847">
        <v>199</v>
      </c>
      <c r="B847" t="s">
        <v>3132</v>
      </c>
      <c r="C847">
        <v>72100482</v>
      </c>
      <c r="D847" t="s">
        <v>2268</v>
      </c>
    </row>
    <row r="848" spans="1:4" ht="12.75">
      <c r="A848">
        <v>199</v>
      </c>
      <c r="B848" t="s">
        <v>3133</v>
      </c>
      <c r="C848">
        <v>72100483</v>
      </c>
      <c r="D848" t="s">
        <v>2270</v>
      </c>
    </row>
    <row r="849" spans="1:4" ht="12.75">
      <c r="A849">
        <v>199</v>
      </c>
      <c r="B849" t="s">
        <v>3134</v>
      </c>
      <c r="C849">
        <v>72100484</v>
      </c>
      <c r="D849" t="s">
        <v>2272</v>
      </c>
    </row>
    <row r="850" spans="1:4" ht="12.75">
      <c r="A850">
        <v>199</v>
      </c>
      <c r="B850" t="s">
        <v>3135</v>
      </c>
      <c r="C850">
        <v>72100631</v>
      </c>
      <c r="D850" t="s">
        <v>2274</v>
      </c>
    </row>
    <row r="851" spans="1:4" ht="12.75">
      <c r="A851">
        <v>199</v>
      </c>
      <c r="B851" t="s">
        <v>3136</v>
      </c>
      <c r="C851">
        <v>72100632</v>
      </c>
      <c r="D851" t="s">
        <v>2276</v>
      </c>
    </row>
    <row r="852" spans="1:4" ht="12.75">
      <c r="A852">
        <v>199</v>
      </c>
      <c r="B852" t="s">
        <v>3137</v>
      </c>
      <c r="C852">
        <v>72100633</v>
      </c>
      <c r="D852" t="s">
        <v>2278</v>
      </c>
    </row>
    <row r="853" spans="1:4" ht="12.75">
      <c r="A853">
        <v>199</v>
      </c>
      <c r="B853" t="s">
        <v>3138</v>
      </c>
      <c r="C853">
        <v>72100634</v>
      </c>
      <c r="D853" t="s">
        <v>2280</v>
      </c>
    </row>
    <row r="854" spans="1:4" ht="12.75">
      <c r="A854">
        <v>151</v>
      </c>
      <c r="B854" t="s">
        <v>3139</v>
      </c>
      <c r="C854">
        <v>72109911</v>
      </c>
      <c r="D854" t="s">
        <v>2282</v>
      </c>
    </row>
    <row r="855" spans="1:4" ht="12.75">
      <c r="A855">
        <v>151</v>
      </c>
      <c r="B855" t="s">
        <v>3140</v>
      </c>
      <c r="C855">
        <v>72109912</v>
      </c>
      <c r="D855" t="s">
        <v>2284</v>
      </c>
    </row>
    <row r="856" spans="1:4" ht="12.75">
      <c r="A856">
        <v>199</v>
      </c>
      <c r="B856" t="s">
        <v>3141</v>
      </c>
      <c r="C856">
        <v>72109913</v>
      </c>
      <c r="D856" t="s">
        <v>2286</v>
      </c>
    </row>
    <row r="857" spans="1:4" ht="12.75">
      <c r="A857">
        <v>199</v>
      </c>
      <c r="B857" t="s">
        <v>3142</v>
      </c>
      <c r="C857">
        <v>72109914</v>
      </c>
      <c r="D857" t="s">
        <v>2288</v>
      </c>
    </row>
    <row r="858" spans="1:4" ht="12.75">
      <c r="A858">
        <v>151</v>
      </c>
      <c r="B858" t="s">
        <v>3143</v>
      </c>
      <c r="C858">
        <v>72180111</v>
      </c>
      <c r="D858" t="s">
        <v>2293</v>
      </c>
    </row>
    <row r="859" spans="1:4" ht="12.75">
      <c r="A859">
        <v>199</v>
      </c>
      <c r="B859" t="s">
        <v>3144</v>
      </c>
      <c r="C859">
        <v>72180121</v>
      </c>
      <c r="D859" t="s">
        <v>2296</v>
      </c>
    </row>
    <row r="860" spans="1:4" ht="12.75">
      <c r="A860">
        <v>199</v>
      </c>
      <c r="B860" t="s">
        <v>3145</v>
      </c>
      <c r="C860">
        <v>72180131</v>
      </c>
      <c r="D860" t="s">
        <v>2298</v>
      </c>
    </row>
    <row r="861" spans="1:6" ht="12.75">
      <c r="A861">
        <v>199</v>
      </c>
      <c r="B861" t="s">
        <v>3146</v>
      </c>
      <c r="C861">
        <v>72200000</v>
      </c>
      <c r="D861" t="s">
        <v>2300</v>
      </c>
      <c r="F861" t="s">
        <v>3147</v>
      </c>
    </row>
    <row r="862" spans="1:4" ht="12.75">
      <c r="A862">
        <v>199</v>
      </c>
      <c r="B862" t="s">
        <v>3148</v>
      </c>
      <c r="C862">
        <v>72209911</v>
      </c>
      <c r="D862" t="s">
        <v>2303</v>
      </c>
    </row>
    <row r="863" spans="1:4" ht="12.75">
      <c r="A863">
        <v>199</v>
      </c>
      <c r="B863" t="s">
        <v>3149</v>
      </c>
      <c r="C863">
        <v>72209912</v>
      </c>
      <c r="D863" t="s">
        <v>2305</v>
      </c>
    </row>
    <row r="864" spans="1:4" ht="12.75">
      <c r="A864">
        <v>199</v>
      </c>
      <c r="B864" t="s">
        <v>3150</v>
      </c>
      <c r="C864">
        <v>72209913</v>
      </c>
      <c r="D864" t="s">
        <v>2307</v>
      </c>
    </row>
    <row r="865" spans="1:4" ht="12.75">
      <c r="A865">
        <v>199</v>
      </c>
      <c r="B865" t="s">
        <v>3151</v>
      </c>
      <c r="C865">
        <v>72209914</v>
      </c>
      <c r="D865" t="s">
        <v>2309</v>
      </c>
    </row>
    <row r="866" spans="1:6" ht="12.75">
      <c r="A866">
        <v>199</v>
      </c>
      <c r="B866" t="s">
        <v>3152</v>
      </c>
      <c r="C866">
        <v>72400000</v>
      </c>
      <c r="D866" t="s">
        <v>2311</v>
      </c>
      <c r="F866" t="s">
        <v>3153</v>
      </c>
    </row>
    <row r="867" spans="1:4" ht="12.75">
      <c r="A867">
        <v>199</v>
      </c>
      <c r="B867" t="s">
        <v>3153</v>
      </c>
      <c r="C867">
        <v>72400011</v>
      </c>
      <c r="D867" t="s">
        <v>2312</v>
      </c>
    </row>
    <row r="868" spans="1:6" ht="12.75">
      <c r="A868">
        <v>199</v>
      </c>
      <c r="B868" t="s">
        <v>3154</v>
      </c>
      <c r="C868">
        <v>73000000</v>
      </c>
      <c r="D868" t="s">
        <v>2313</v>
      </c>
      <c r="F868" t="s">
        <v>3155</v>
      </c>
    </row>
    <row r="869" spans="1:6" ht="12.75">
      <c r="A869">
        <v>199</v>
      </c>
      <c r="B869" t="s">
        <v>3156</v>
      </c>
      <c r="C869">
        <v>73100000</v>
      </c>
      <c r="D869" t="s">
        <v>2316</v>
      </c>
      <c r="F869" s="165" t="s">
        <v>3157</v>
      </c>
    </row>
    <row r="870" spans="1:4" ht="12.75">
      <c r="A870">
        <v>199</v>
      </c>
      <c r="B870" t="s">
        <v>3158</v>
      </c>
      <c r="C870">
        <v>73100111</v>
      </c>
      <c r="D870" t="s">
        <v>2319</v>
      </c>
    </row>
    <row r="871" spans="1:4" ht="12.75">
      <c r="A871">
        <v>199</v>
      </c>
      <c r="B871" t="s">
        <v>3159</v>
      </c>
      <c r="C871">
        <v>73100112</v>
      </c>
      <c r="D871" t="s">
        <v>2321</v>
      </c>
    </row>
    <row r="872" spans="1:4" ht="12.75">
      <c r="A872">
        <v>199</v>
      </c>
      <c r="B872" t="s">
        <v>3160</v>
      </c>
      <c r="C872">
        <v>73100113</v>
      </c>
      <c r="D872" t="s">
        <v>2323</v>
      </c>
    </row>
    <row r="873" spans="1:4" ht="12.75">
      <c r="A873">
        <v>199</v>
      </c>
      <c r="B873" t="s">
        <v>3161</v>
      </c>
      <c r="C873">
        <v>73100114</v>
      </c>
      <c r="D873" t="s">
        <v>2325</v>
      </c>
    </row>
    <row r="874" spans="1:4" ht="12.75">
      <c r="A874">
        <v>199</v>
      </c>
      <c r="B874" t="s">
        <v>3162</v>
      </c>
      <c r="C874">
        <v>73100121</v>
      </c>
      <c r="D874" t="s">
        <v>2327</v>
      </c>
    </row>
    <row r="875" spans="1:4" ht="12.75">
      <c r="A875">
        <v>199</v>
      </c>
      <c r="B875" t="s">
        <v>3163</v>
      </c>
      <c r="C875">
        <v>73100122</v>
      </c>
      <c r="D875" t="s">
        <v>2329</v>
      </c>
    </row>
    <row r="876" spans="1:4" ht="12.75">
      <c r="A876">
        <v>199</v>
      </c>
      <c r="B876" t="s">
        <v>3164</v>
      </c>
      <c r="C876">
        <v>73100123</v>
      </c>
      <c r="D876" t="s">
        <v>2331</v>
      </c>
    </row>
    <row r="877" spans="1:4" ht="12.75">
      <c r="A877">
        <v>199</v>
      </c>
      <c r="B877" t="s">
        <v>3165</v>
      </c>
      <c r="C877">
        <v>73100124</v>
      </c>
      <c r="D877" t="s">
        <v>2333</v>
      </c>
    </row>
    <row r="878" spans="1:4" ht="12.75">
      <c r="A878">
        <v>199</v>
      </c>
      <c r="B878" t="s">
        <v>3166</v>
      </c>
      <c r="C878">
        <v>73100211</v>
      </c>
      <c r="D878" t="s">
        <v>2335</v>
      </c>
    </row>
    <row r="879" spans="1:4" ht="12.75">
      <c r="A879">
        <v>199</v>
      </c>
      <c r="B879" t="s">
        <v>3167</v>
      </c>
      <c r="C879">
        <v>73100212</v>
      </c>
      <c r="D879" t="s">
        <v>2337</v>
      </c>
    </row>
    <row r="880" spans="1:4" ht="12.75">
      <c r="A880">
        <v>199</v>
      </c>
      <c r="B880" t="s">
        <v>3168</v>
      </c>
      <c r="C880">
        <v>73100213</v>
      </c>
      <c r="D880" t="s">
        <v>2339</v>
      </c>
    </row>
    <row r="881" spans="1:4" ht="12.75">
      <c r="A881">
        <v>199</v>
      </c>
      <c r="B881" t="s">
        <v>3169</v>
      </c>
      <c r="C881">
        <v>73100214</v>
      </c>
      <c r="D881" t="s">
        <v>2341</v>
      </c>
    </row>
    <row r="882" spans="1:4" ht="12.75">
      <c r="A882">
        <v>199</v>
      </c>
      <c r="B882" t="s">
        <v>3170</v>
      </c>
      <c r="C882">
        <v>73109911</v>
      </c>
      <c r="D882" t="s">
        <v>2343</v>
      </c>
    </row>
    <row r="883" spans="1:4" ht="12.75">
      <c r="A883">
        <v>199</v>
      </c>
      <c r="B883" t="s">
        <v>3171</v>
      </c>
      <c r="C883">
        <v>73109912</v>
      </c>
      <c r="D883" t="s">
        <v>2345</v>
      </c>
    </row>
    <row r="884" spans="1:4" ht="12.75">
      <c r="A884">
        <v>199</v>
      </c>
      <c r="B884" t="s">
        <v>3172</v>
      </c>
      <c r="C884">
        <v>73109913</v>
      </c>
      <c r="D884" t="s">
        <v>2347</v>
      </c>
    </row>
    <row r="885" spans="1:4" ht="12.75">
      <c r="A885">
        <v>199</v>
      </c>
      <c r="B885" t="s">
        <v>3173</v>
      </c>
      <c r="C885">
        <v>73109914</v>
      </c>
      <c r="D885" t="s">
        <v>2349</v>
      </c>
    </row>
    <row r="886" spans="1:6" ht="12.75">
      <c r="A886">
        <v>199</v>
      </c>
      <c r="B886" t="s">
        <v>3174</v>
      </c>
      <c r="C886">
        <v>73200000</v>
      </c>
      <c r="D886" t="s">
        <v>2351</v>
      </c>
      <c r="F886" s="165" t="s">
        <v>3175</v>
      </c>
    </row>
    <row r="887" spans="1:4" ht="12.75">
      <c r="A887">
        <v>199</v>
      </c>
      <c r="B887" t="s">
        <v>3176</v>
      </c>
      <c r="C887">
        <v>73210011</v>
      </c>
      <c r="D887" t="s">
        <v>2354</v>
      </c>
    </row>
    <row r="888" spans="1:4" ht="12.75">
      <c r="A888">
        <v>199</v>
      </c>
      <c r="B888" t="s">
        <v>3177</v>
      </c>
      <c r="C888">
        <v>73210021</v>
      </c>
      <c r="D888" t="s">
        <v>2356</v>
      </c>
    </row>
    <row r="889" spans="1:4" ht="12.75">
      <c r="A889">
        <v>199</v>
      </c>
      <c r="B889" t="s">
        <v>3178</v>
      </c>
      <c r="C889">
        <v>73210031</v>
      </c>
      <c r="D889" t="s">
        <v>2358</v>
      </c>
    </row>
    <row r="890" spans="1:4" ht="12.75">
      <c r="A890">
        <v>199</v>
      </c>
      <c r="B890" t="s">
        <v>3179</v>
      </c>
      <c r="C890">
        <v>73210041</v>
      </c>
      <c r="D890" t="s">
        <v>2360</v>
      </c>
    </row>
    <row r="891" spans="1:4" ht="12.75">
      <c r="A891">
        <v>199</v>
      </c>
      <c r="B891" t="s">
        <v>3180</v>
      </c>
      <c r="C891">
        <v>73210051</v>
      </c>
      <c r="D891" t="s">
        <v>2362</v>
      </c>
    </row>
    <row r="892" spans="1:4" ht="12.75">
      <c r="A892">
        <v>199</v>
      </c>
      <c r="B892" t="s">
        <v>3181</v>
      </c>
      <c r="C892">
        <v>73210061</v>
      </c>
      <c r="D892" t="s">
        <v>2364</v>
      </c>
    </row>
    <row r="893" spans="1:4" ht="12.75">
      <c r="A893">
        <v>199</v>
      </c>
      <c r="B893" t="s">
        <v>3182</v>
      </c>
      <c r="C893">
        <v>73220011</v>
      </c>
      <c r="D893" t="s">
        <v>2366</v>
      </c>
    </row>
    <row r="894" spans="1:4" ht="12.75">
      <c r="A894">
        <v>199</v>
      </c>
      <c r="B894" t="s">
        <v>3183</v>
      </c>
      <c r="C894">
        <v>73220012</v>
      </c>
      <c r="D894" t="s">
        <v>2368</v>
      </c>
    </row>
    <row r="895" spans="1:4" ht="12.75">
      <c r="A895">
        <v>199</v>
      </c>
      <c r="B895" t="s">
        <v>3184</v>
      </c>
      <c r="C895">
        <v>73220013</v>
      </c>
      <c r="D895" t="s">
        <v>2370</v>
      </c>
    </row>
    <row r="896" spans="1:4" ht="12.75">
      <c r="A896">
        <v>199</v>
      </c>
      <c r="B896" t="s">
        <v>3185</v>
      </c>
      <c r="C896">
        <v>73220014</v>
      </c>
      <c r="D896" t="s">
        <v>2372</v>
      </c>
    </row>
    <row r="897" spans="1:4" ht="12.75">
      <c r="A897">
        <v>199</v>
      </c>
      <c r="B897" t="s">
        <v>3186</v>
      </c>
      <c r="C897">
        <v>73230011</v>
      </c>
      <c r="D897" t="s">
        <v>2374</v>
      </c>
    </row>
    <row r="898" spans="1:4" ht="12.75">
      <c r="A898">
        <v>199</v>
      </c>
      <c r="B898" t="s">
        <v>3187</v>
      </c>
      <c r="C898">
        <v>73230012</v>
      </c>
      <c r="D898" t="s">
        <v>2376</v>
      </c>
    </row>
    <row r="899" spans="1:4" ht="12.75">
      <c r="A899">
        <v>199</v>
      </c>
      <c r="B899" t="s">
        <v>3188</v>
      </c>
      <c r="C899">
        <v>73230013</v>
      </c>
      <c r="D899" t="s">
        <v>2378</v>
      </c>
    </row>
    <row r="900" spans="1:4" ht="12.75">
      <c r="A900">
        <v>199</v>
      </c>
      <c r="B900" t="s">
        <v>3189</v>
      </c>
      <c r="C900">
        <v>73230014</v>
      </c>
      <c r="D900" t="s">
        <v>2380</v>
      </c>
    </row>
    <row r="901" spans="1:4" ht="12.75">
      <c r="A901">
        <v>199</v>
      </c>
      <c r="B901" t="s">
        <v>3190</v>
      </c>
      <c r="C901">
        <v>73290011</v>
      </c>
      <c r="D901" t="s">
        <v>2382</v>
      </c>
    </row>
    <row r="902" spans="1:4" ht="12.75">
      <c r="A902">
        <v>199</v>
      </c>
      <c r="B902" t="s">
        <v>3191</v>
      </c>
      <c r="C902">
        <v>73290012</v>
      </c>
      <c r="D902" t="s">
        <v>2384</v>
      </c>
    </row>
    <row r="903" spans="1:4" ht="12.75">
      <c r="A903">
        <v>199</v>
      </c>
      <c r="B903" t="s">
        <v>3192</v>
      </c>
      <c r="C903">
        <v>73290013</v>
      </c>
      <c r="D903" t="s">
        <v>2386</v>
      </c>
    </row>
    <row r="904" spans="1:4" ht="12.75">
      <c r="A904">
        <v>199</v>
      </c>
      <c r="B904" t="s">
        <v>3193</v>
      </c>
      <c r="C904">
        <v>73290014</v>
      </c>
      <c r="D904" t="s">
        <v>2388</v>
      </c>
    </row>
    <row r="905" spans="1:6" ht="12.75">
      <c r="A905">
        <v>199</v>
      </c>
      <c r="B905" t="s">
        <v>3194</v>
      </c>
      <c r="C905">
        <v>73300000</v>
      </c>
      <c r="D905" t="s">
        <v>2390</v>
      </c>
      <c r="F905" t="s">
        <v>3195</v>
      </c>
    </row>
    <row r="906" spans="1:4" ht="12.75">
      <c r="A906">
        <v>199</v>
      </c>
      <c r="B906" t="s">
        <v>3196</v>
      </c>
      <c r="C906">
        <v>73310111</v>
      </c>
      <c r="D906" t="s">
        <v>2393</v>
      </c>
    </row>
    <row r="907" spans="1:4" ht="12.75">
      <c r="A907">
        <v>199</v>
      </c>
      <c r="B907" t="s">
        <v>3197</v>
      </c>
      <c r="C907">
        <v>73310112</v>
      </c>
      <c r="D907" t="s">
        <v>2395</v>
      </c>
    </row>
    <row r="908" spans="1:4" ht="12.75">
      <c r="A908">
        <v>199</v>
      </c>
      <c r="B908" t="s">
        <v>3198</v>
      </c>
      <c r="C908">
        <v>73310113</v>
      </c>
      <c r="D908" t="s">
        <v>2397</v>
      </c>
    </row>
    <row r="909" spans="1:4" ht="12.75">
      <c r="A909">
        <v>199</v>
      </c>
      <c r="B909" t="s">
        <v>3199</v>
      </c>
      <c r="C909">
        <v>73310114</v>
      </c>
      <c r="D909" t="s">
        <v>2399</v>
      </c>
    </row>
    <row r="910" spans="1:4" ht="12.75">
      <c r="A910">
        <v>199</v>
      </c>
      <c r="B910" t="s">
        <v>3200</v>
      </c>
      <c r="C910">
        <v>73399911</v>
      </c>
      <c r="D910" t="s">
        <v>2401</v>
      </c>
    </row>
    <row r="911" spans="1:4" ht="12.75">
      <c r="A911">
        <v>199</v>
      </c>
      <c r="B911" t="s">
        <v>3201</v>
      </c>
      <c r="C911">
        <v>73399912</v>
      </c>
      <c r="D911" t="s">
        <v>2403</v>
      </c>
    </row>
    <row r="912" spans="1:4" ht="12.75">
      <c r="A912">
        <v>199</v>
      </c>
      <c r="B912" t="s">
        <v>3202</v>
      </c>
      <c r="C912">
        <v>73399913</v>
      </c>
      <c r="D912" t="s">
        <v>2405</v>
      </c>
    </row>
    <row r="913" spans="1:4" ht="12.75">
      <c r="A913">
        <v>199</v>
      </c>
      <c r="B913" t="s">
        <v>3203</v>
      </c>
      <c r="C913">
        <v>73399914</v>
      </c>
      <c r="D913" t="s">
        <v>2407</v>
      </c>
    </row>
    <row r="914" spans="1:6" ht="12.75">
      <c r="A914">
        <v>199</v>
      </c>
      <c r="B914" t="s">
        <v>3204</v>
      </c>
      <c r="C914">
        <v>73400000</v>
      </c>
      <c r="D914" t="s">
        <v>2409</v>
      </c>
      <c r="F914" s="165" t="s">
        <v>3205</v>
      </c>
    </row>
    <row r="915" spans="1:4" ht="12.75">
      <c r="A915">
        <v>199</v>
      </c>
      <c r="B915" t="s">
        <v>3206</v>
      </c>
      <c r="C915">
        <v>73410111</v>
      </c>
      <c r="D915" t="s">
        <v>2412</v>
      </c>
    </row>
    <row r="916" spans="1:4" ht="12.75">
      <c r="A916">
        <v>199</v>
      </c>
      <c r="B916" t="s">
        <v>3207</v>
      </c>
      <c r="C916">
        <v>73410121</v>
      </c>
      <c r="D916" t="s">
        <v>2414</v>
      </c>
    </row>
    <row r="917" spans="1:4" ht="12.75">
      <c r="A917">
        <v>199</v>
      </c>
      <c r="B917" t="s">
        <v>3208</v>
      </c>
      <c r="C917">
        <v>73410211</v>
      </c>
      <c r="D917" t="s">
        <v>2416</v>
      </c>
    </row>
    <row r="918" spans="1:4" ht="12.75">
      <c r="A918">
        <v>199</v>
      </c>
      <c r="B918" t="s">
        <v>3209</v>
      </c>
      <c r="C918">
        <v>73410221</v>
      </c>
      <c r="D918" t="s">
        <v>2418</v>
      </c>
    </row>
    <row r="919" spans="1:4" ht="12.75">
      <c r="A919">
        <v>199</v>
      </c>
      <c r="B919" t="s">
        <v>3210</v>
      </c>
      <c r="C919">
        <v>73410231</v>
      </c>
      <c r="D919" t="s">
        <v>2420</v>
      </c>
    </row>
    <row r="920" spans="1:4" ht="12.75">
      <c r="A920">
        <v>199</v>
      </c>
      <c r="B920" t="s">
        <v>3211</v>
      </c>
      <c r="C920">
        <v>73410241</v>
      </c>
      <c r="D920" t="s">
        <v>2422</v>
      </c>
    </row>
    <row r="921" spans="1:4" ht="12.75">
      <c r="A921">
        <v>199</v>
      </c>
      <c r="B921" t="s">
        <v>3212</v>
      </c>
      <c r="C921">
        <v>73410311</v>
      </c>
      <c r="D921" t="s">
        <v>2424</v>
      </c>
    </row>
    <row r="922" spans="1:4" ht="12.75">
      <c r="A922">
        <v>199</v>
      </c>
      <c r="B922" t="s">
        <v>3213</v>
      </c>
      <c r="C922">
        <v>73410321</v>
      </c>
      <c r="D922" t="s">
        <v>2426</v>
      </c>
    </row>
    <row r="923" spans="1:4" ht="12.75">
      <c r="A923">
        <v>199</v>
      </c>
      <c r="B923" t="s">
        <v>3214</v>
      </c>
      <c r="C923">
        <v>73410331</v>
      </c>
      <c r="D923" t="s">
        <v>2428</v>
      </c>
    </row>
    <row r="924" spans="1:4" ht="12.75">
      <c r="A924">
        <v>199</v>
      </c>
      <c r="B924" t="s">
        <v>3215</v>
      </c>
      <c r="C924">
        <v>73410341</v>
      </c>
      <c r="D924" t="s">
        <v>2430</v>
      </c>
    </row>
    <row r="925" spans="1:4" ht="12.75">
      <c r="A925">
        <v>199</v>
      </c>
      <c r="B925" t="s">
        <v>3216</v>
      </c>
      <c r="C925">
        <v>73410411</v>
      </c>
      <c r="D925" t="s">
        <v>2432</v>
      </c>
    </row>
    <row r="926" spans="1:4" ht="12.75">
      <c r="A926">
        <v>199</v>
      </c>
      <c r="B926" t="s">
        <v>3217</v>
      </c>
      <c r="C926">
        <v>73410421</v>
      </c>
      <c r="D926" t="s">
        <v>2434</v>
      </c>
    </row>
    <row r="927" spans="1:4" ht="12.75">
      <c r="A927">
        <v>199</v>
      </c>
      <c r="B927" t="s">
        <v>3218</v>
      </c>
      <c r="C927">
        <v>73410431</v>
      </c>
      <c r="D927" t="s">
        <v>2436</v>
      </c>
    </row>
    <row r="928" spans="1:4" ht="12.75">
      <c r="A928">
        <v>199</v>
      </c>
      <c r="B928" t="s">
        <v>3219</v>
      </c>
      <c r="C928">
        <v>73410441</v>
      </c>
      <c r="D928" t="s">
        <v>2438</v>
      </c>
    </row>
    <row r="929" spans="1:4" ht="12.75">
      <c r="A929">
        <v>199</v>
      </c>
      <c r="B929" t="s">
        <v>3220</v>
      </c>
      <c r="C929">
        <v>73420211</v>
      </c>
      <c r="D929" t="s">
        <v>2440</v>
      </c>
    </row>
    <row r="930" spans="1:4" ht="12.75">
      <c r="A930">
        <v>199</v>
      </c>
      <c r="B930" t="s">
        <v>3221</v>
      </c>
      <c r="C930">
        <v>73420241</v>
      </c>
      <c r="D930" t="s">
        <v>2442</v>
      </c>
    </row>
    <row r="931" spans="1:4" ht="12.75">
      <c r="A931">
        <v>199</v>
      </c>
      <c r="B931" t="s">
        <v>3222</v>
      </c>
      <c r="C931">
        <v>73420311</v>
      </c>
      <c r="D931" t="s">
        <v>2444</v>
      </c>
    </row>
    <row r="932" spans="1:4" ht="12.75">
      <c r="A932">
        <v>199</v>
      </c>
      <c r="B932" t="s">
        <v>3223</v>
      </c>
      <c r="C932">
        <v>73420341</v>
      </c>
      <c r="D932" t="s">
        <v>2446</v>
      </c>
    </row>
    <row r="933" spans="1:4" ht="12.75">
      <c r="A933">
        <v>199</v>
      </c>
      <c r="B933" t="s">
        <v>3224</v>
      </c>
      <c r="C933">
        <v>73430111</v>
      </c>
      <c r="D933" t="s">
        <v>2448</v>
      </c>
    </row>
    <row r="934" spans="1:4" ht="12.75">
      <c r="A934">
        <v>199</v>
      </c>
      <c r="B934" t="s">
        <v>3225</v>
      </c>
      <c r="C934">
        <v>73430211</v>
      </c>
      <c r="D934" t="s">
        <v>2450</v>
      </c>
    </row>
    <row r="935" spans="1:4" ht="12.75">
      <c r="A935">
        <v>199</v>
      </c>
      <c r="B935" t="s">
        <v>3226</v>
      </c>
      <c r="C935">
        <v>73430241</v>
      </c>
      <c r="D935" t="s">
        <v>2452</v>
      </c>
    </row>
    <row r="936" spans="1:4" ht="12.75">
      <c r="A936">
        <v>199</v>
      </c>
      <c r="B936" t="s">
        <v>3227</v>
      </c>
      <c r="C936">
        <v>73440111</v>
      </c>
      <c r="D936" t="s">
        <v>2454</v>
      </c>
    </row>
    <row r="937" spans="1:4" ht="12.75">
      <c r="A937">
        <v>199</v>
      </c>
      <c r="B937" t="s">
        <v>3228</v>
      </c>
      <c r="C937">
        <v>73440112</v>
      </c>
      <c r="D937" t="s">
        <v>2456</v>
      </c>
    </row>
    <row r="938" spans="1:4" ht="12.75">
      <c r="A938">
        <v>199</v>
      </c>
      <c r="B938" t="s">
        <v>3229</v>
      </c>
      <c r="C938">
        <v>73440113</v>
      </c>
      <c r="D938" t="s">
        <v>2458</v>
      </c>
    </row>
    <row r="939" spans="1:4" ht="12.75">
      <c r="A939">
        <v>199</v>
      </c>
      <c r="B939" t="s">
        <v>3230</v>
      </c>
      <c r="C939">
        <v>73440114</v>
      </c>
      <c r="D939" t="s">
        <v>2460</v>
      </c>
    </row>
    <row r="940" spans="1:4" ht="12.75">
      <c r="A940">
        <v>199</v>
      </c>
      <c r="B940" t="s">
        <v>3231</v>
      </c>
      <c r="C940">
        <v>73440211</v>
      </c>
      <c r="D940" t="s">
        <v>2462</v>
      </c>
    </row>
    <row r="941" spans="1:4" ht="12.75">
      <c r="A941">
        <v>199</v>
      </c>
      <c r="B941" t="s">
        <v>3232</v>
      </c>
      <c r="C941">
        <v>73440212</v>
      </c>
      <c r="D941" t="s">
        <v>2464</v>
      </c>
    </row>
    <row r="942" spans="1:4" ht="12.75">
      <c r="A942">
        <v>199</v>
      </c>
      <c r="B942" t="s">
        <v>3233</v>
      </c>
      <c r="C942">
        <v>73440213</v>
      </c>
      <c r="D942" t="s">
        <v>2466</v>
      </c>
    </row>
    <row r="943" spans="1:4" ht="12.75">
      <c r="A943">
        <v>199</v>
      </c>
      <c r="B943" t="s">
        <v>3234</v>
      </c>
      <c r="C943">
        <v>73440214</v>
      </c>
      <c r="D943" t="s">
        <v>2468</v>
      </c>
    </row>
    <row r="944" spans="1:4" ht="12.75">
      <c r="A944">
        <v>199</v>
      </c>
      <c r="B944" t="s">
        <v>3235</v>
      </c>
      <c r="C944">
        <v>73450111</v>
      </c>
      <c r="D944" t="s">
        <v>2470</v>
      </c>
    </row>
    <row r="945" spans="1:4" ht="12.75">
      <c r="A945">
        <v>199</v>
      </c>
      <c r="B945" t="s">
        <v>3236</v>
      </c>
      <c r="C945">
        <v>73450112</v>
      </c>
      <c r="D945" t="s">
        <v>2472</v>
      </c>
    </row>
    <row r="946" spans="1:4" ht="12.75">
      <c r="A946">
        <v>199</v>
      </c>
      <c r="B946" t="s">
        <v>3237</v>
      </c>
      <c r="C946">
        <v>73450113</v>
      </c>
      <c r="D946" t="s">
        <v>2474</v>
      </c>
    </row>
    <row r="947" spans="1:4" ht="12.75">
      <c r="A947">
        <v>199</v>
      </c>
      <c r="B947" t="s">
        <v>3238</v>
      </c>
      <c r="C947">
        <v>73450114</v>
      </c>
      <c r="D947" t="s">
        <v>2476</v>
      </c>
    </row>
    <row r="948" spans="1:4" ht="12.75">
      <c r="A948">
        <v>199</v>
      </c>
      <c r="B948" t="s">
        <v>3239</v>
      </c>
      <c r="C948">
        <v>73450321</v>
      </c>
      <c r="D948" t="s">
        <v>2478</v>
      </c>
    </row>
    <row r="949" spans="1:4" ht="12.75">
      <c r="A949">
        <v>199</v>
      </c>
      <c r="B949" t="s">
        <v>3240</v>
      </c>
      <c r="C949">
        <v>73450322</v>
      </c>
      <c r="D949" t="s">
        <v>2480</v>
      </c>
    </row>
    <row r="950" spans="1:4" ht="12.75">
      <c r="A950">
        <v>199</v>
      </c>
      <c r="B950" t="s">
        <v>3241</v>
      </c>
      <c r="C950">
        <v>73450323</v>
      </c>
      <c r="D950" t="s">
        <v>2482</v>
      </c>
    </row>
    <row r="951" spans="1:4" ht="12.75">
      <c r="A951">
        <v>199</v>
      </c>
      <c r="B951" t="s">
        <v>3242</v>
      </c>
      <c r="C951">
        <v>73450324</v>
      </c>
      <c r="D951" t="s">
        <v>2484</v>
      </c>
    </row>
    <row r="952" spans="1:4" ht="12.75">
      <c r="A952">
        <v>199</v>
      </c>
      <c r="B952" t="s">
        <v>3243</v>
      </c>
      <c r="C952">
        <v>73490111</v>
      </c>
      <c r="D952" t="s">
        <v>2486</v>
      </c>
    </row>
    <row r="953" spans="1:4" ht="12.75">
      <c r="A953">
        <v>199</v>
      </c>
      <c r="B953" t="s">
        <v>3244</v>
      </c>
      <c r="C953">
        <v>73490112</v>
      </c>
      <c r="D953" t="s">
        <v>2488</v>
      </c>
    </row>
    <row r="954" spans="1:4" ht="12.75">
      <c r="A954">
        <v>199</v>
      </c>
      <c r="B954" t="s">
        <v>3245</v>
      </c>
      <c r="C954">
        <v>73490113</v>
      </c>
      <c r="D954" t="s">
        <v>2490</v>
      </c>
    </row>
    <row r="955" spans="1:4" ht="12.75">
      <c r="A955">
        <v>199</v>
      </c>
      <c r="B955" t="s">
        <v>3246</v>
      </c>
      <c r="C955">
        <v>73490114</v>
      </c>
      <c r="D955" t="s">
        <v>2492</v>
      </c>
    </row>
    <row r="956" spans="1:4" ht="12.75">
      <c r="A956">
        <v>199</v>
      </c>
      <c r="B956" t="s">
        <v>3247</v>
      </c>
      <c r="C956">
        <v>73499911</v>
      </c>
      <c r="D956" t="s">
        <v>2494</v>
      </c>
    </row>
    <row r="957" spans="1:4" ht="12.75">
      <c r="A957">
        <v>199</v>
      </c>
      <c r="B957" t="s">
        <v>3248</v>
      </c>
      <c r="C957">
        <v>73499912</v>
      </c>
      <c r="D957" t="s">
        <v>2496</v>
      </c>
    </row>
    <row r="958" spans="1:4" ht="12.75">
      <c r="A958">
        <v>199</v>
      </c>
      <c r="B958" t="s">
        <v>3249</v>
      </c>
      <c r="C958">
        <v>73499913</v>
      </c>
      <c r="D958" t="s">
        <v>2498</v>
      </c>
    </row>
    <row r="959" spans="1:4" ht="12.75">
      <c r="A959">
        <v>199</v>
      </c>
      <c r="B959" t="s">
        <v>3250</v>
      </c>
      <c r="C959">
        <v>73499914</v>
      </c>
      <c r="D959" t="s">
        <v>2500</v>
      </c>
    </row>
    <row r="960" spans="1:6" ht="12.75">
      <c r="A960">
        <v>199</v>
      </c>
      <c r="B960" t="s">
        <v>3251</v>
      </c>
      <c r="C960">
        <v>73500000</v>
      </c>
      <c r="D960" t="s">
        <v>2502</v>
      </c>
      <c r="F960" t="s">
        <v>3252</v>
      </c>
    </row>
    <row r="961" spans="1:4" ht="12.75">
      <c r="A961">
        <v>199</v>
      </c>
      <c r="B961" t="s">
        <v>3253</v>
      </c>
      <c r="C961">
        <v>73500111</v>
      </c>
      <c r="D961" t="s">
        <v>2505</v>
      </c>
    </row>
    <row r="962" spans="1:4" ht="12.75">
      <c r="A962">
        <v>199</v>
      </c>
      <c r="B962" t="s">
        <v>3254</v>
      </c>
      <c r="C962">
        <v>73500112</v>
      </c>
      <c r="D962" t="s">
        <v>2507</v>
      </c>
    </row>
    <row r="963" spans="1:4" ht="12.75">
      <c r="A963">
        <v>199</v>
      </c>
      <c r="B963" t="s">
        <v>3255</v>
      </c>
      <c r="C963">
        <v>73500113</v>
      </c>
      <c r="D963" t="s">
        <v>2509</v>
      </c>
    </row>
    <row r="964" spans="1:4" ht="12.75">
      <c r="A964">
        <v>199</v>
      </c>
      <c r="B964" t="s">
        <v>3256</v>
      </c>
      <c r="C964">
        <v>73500114</v>
      </c>
      <c r="D964" t="s">
        <v>2511</v>
      </c>
    </row>
    <row r="965" spans="1:4" ht="12.75">
      <c r="A965">
        <v>199</v>
      </c>
      <c r="B965" t="s">
        <v>3257</v>
      </c>
      <c r="C965">
        <v>73500211</v>
      </c>
      <c r="D965" t="s">
        <v>2513</v>
      </c>
    </row>
    <row r="966" spans="1:4" ht="12.75">
      <c r="A966">
        <v>199</v>
      </c>
      <c r="B966" t="s">
        <v>3258</v>
      </c>
      <c r="C966">
        <v>73500212</v>
      </c>
      <c r="D966" t="s">
        <v>2515</v>
      </c>
    </row>
    <row r="967" spans="1:4" ht="12.75">
      <c r="A967">
        <v>199</v>
      </c>
      <c r="B967" t="s">
        <v>3259</v>
      </c>
      <c r="C967">
        <v>73500213</v>
      </c>
      <c r="D967" t="s">
        <v>2517</v>
      </c>
    </row>
    <row r="968" spans="1:4" ht="12.75">
      <c r="A968">
        <v>199</v>
      </c>
      <c r="B968" t="s">
        <v>3260</v>
      </c>
      <c r="C968">
        <v>73500214</v>
      </c>
      <c r="D968" t="s">
        <v>2519</v>
      </c>
    </row>
    <row r="969" spans="1:4" ht="12.75">
      <c r="A969">
        <v>199</v>
      </c>
      <c r="B969" t="s">
        <v>3261</v>
      </c>
      <c r="C969">
        <v>73500311</v>
      </c>
      <c r="D969" t="s">
        <v>2521</v>
      </c>
    </row>
    <row r="970" spans="1:6" ht="12.75">
      <c r="A970">
        <v>199</v>
      </c>
      <c r="B970" t="s">
        <v>3262</v>
      </c>
      <c r="C970">
        <v>73600000</v>
      </c>
      <c r="D970" t="s">
        <v>2523</v>
      </c>
      <c r="F970" t="s">
        <v>3263</v>
      </c>
    </row>
    <row r="971" spans="1:4" ht="12.75">
      <c r="A971">
        <v>199</v>
      </c>
      <c r="B971" t="s">
        <v>3264</v>
      </c>
      <c r="C971">
        <v>73600111</v>
      </c>
      <c r="D971" t="s">
        <v>2526</v>
      </c>
    </row>
    <row r="972" spans="1:4" ht="12.75">
      <c r="A972">
        <v>199</v>
      </c>
      <c r="B972" t="s">
        <v>3265</v>
      </c>
      <c r="C972">
        <v>73600112</v>
      </c>
      <c r="D972" t="s">
        <v>2528</v>
      </c>
    </row>
    <row r="973" spans="1:4" ht="12.75">
      <c r="A973">
        <v>199</v>
      </c>
      <c r="B973" t="s">
        <v>3266</v>
      </c>
      <c r="C973">
        <v>73600113</v>
      </c>
      <c r="D973" t="s">
        <v>2530</v>
      </c>
    </row>
    <row r="974" spans="1:4" ht="12.75">
      <c r="A974">
        <v>199</v>
      </c>
      <c r="B974" t="s">
        <v>3267</v>
      </c>
      <c r="C974">
        <v>73600114</v>
      </c>
      <c r="D974" t="s">
        <v>2532</v>
      </c>
    </row>
    <row r="975" spans="1:6" ht="12.75">
      <c r="A975">
        <v>199</v>
      </c>
      <c r="B975" t="s">
        <v>3268</v>
      </c>
      <c r="C975">
        <v>73900000</v>
      </c>
      <c r="D975" t="s">
        <v>2534</v>
      </c>
      <c r="F975" t="s">
        <v>3269</v>
      </c>
    </row>
    <row r="976" spans="1:4" ht="12.75">
      <c r="A976">
        <v>199</v>
      </c>
      <c r="B976" t="s">
        <v>3270</v>
      </c>
      <c r="C976">
        <v>73900011</v>
      </c>
      <c r="D976" t="s">
        <v>2537</v>
      </c>
    </row>
    <row r="977" spans="1:4" ht="12.75">
      <c r="A977">
        <v>199</v>
      </c>
      <c r="B977" t="s">
        <v>3271</v>
      </c>
      <c r="C977">
        <v>73900012</v>
      </c>
      <c r="D977" t="s">
        <v>2539</v>
      </c>
    </row>
    <row r="978" spans="1:4" ht="12.75">
      <c r="A978">
        <v>199</v>
      </c>
      <c r="B978" t="s">
        <v>3272</v>
      </c>
      <c r="C978">
        <v>73900013</v>
      </c>
      <c r="D978" t="s">
        <v>2541</v>
      </c>
    </row>
    <row r="979" spans="1:4" ht="12.75">
      <c r="A979">
        <v>199</v>
      </c>
      <c r="B979" t="s">
        <v>3273</v>
      </c>
      <c r="C979">
        <v>73900014</v>
      </c>
      <c r="D979" t="s">
        <v>2543</v>
      </c>
    </row>
    <row r="980" spans="1:6" ht="12.75">
      <c r="A980">
        <v>199</v>
      </c>
      <c r="B980" t="s">
        <v>3274</v>
      </c>
      <c r="C980">
        <v>74000000</v>
      </c>
      <c r="D980" t="s">
        <v>2544</v>
      </c>
      <c r="F980" t="s">
        <v>3275</v>
      </c>
    </row>
    <row r="981" spans="1:4" ht="12.75">
      <c r="A981">
        <v>199</v>
      </c>
      <c r="B981" t="s">
        <v>3276</v>
      </c>
      <c r="C981">
        <v>74000011</v>
      </c>
      <c r="D981" t="s">
        <v>2547</v>
      </c>
    </row>
    <row r="982" spans="1:4" ht="12.75">
      <c r="A982">
        <v>199</v>
      </c>
      <c r="B982" t="s">
        <v>3277</v>
      </c>
      <c r="C982">
        <v>74000012</v>
      </c>
      <c r="D982" t="s">
        <v>2549</v>
      </c>
    </row>
    <row r="983" spans="1:4" ht="12.75">
      <c r="A983">
        <v>199</v>
      </c>
      <c r="B983" t="s">
        <v>3278</v>
      </c>
      <c r="C983">
        <v>74000013</v>
      </c>
      <c r="D983" t="s">
        <v>2551</v>
      </c>
    </row>
    <row r="984" spans="1:4" ht="12.75">
      <c r="A984">
        <v>199</v>
      </c>
      <c r="B984" t="s">
        <v>3279</v>
      </c>
      <c r="C984">
        <v>74000014</v>
      </c>
      <c r="D984" t="s">
        <v>2553</v>
      </c>
    </row>
    <row r="985" spans="1:6" ht="12.75">
      <c r="A985">
        <v>199</v>
      </c>
      <c r="B985" t="s">
        <v>3280</v>
      </c>
      <c r="C985">
        <v>75000000</v>
      </c>
      <c r="D985" t="s">
        <v>2554</v>
      </c>
      <c r="F985" t="s">
        <v>3281</v>
      </c>
    </row>
    <row r="986" spans="1:4" ht="12.75">
      <c r="A986">
        <v>199</v>
      </c>
      <c r="B986" t="s">
        <v>3282</v>
      </c>
      <c r="C986">
        <v>75000011</v>
      </c>
      <c r="D986" t="s">
        <v>2557</v>
      </c>
    </row>
    <row r="987" spans="1:4" ht="12.75">
      <c r="A987">
        <v>199</v>
      </c>
      <c r="B987" t="s">
        <v>3283</v>
      </c>
      <c r="C987">
        <v>75000012</v>
      </c>
      <c r="D987" t="s">
        <v>2559</v>
      </c>
    </row>
    <row r="988" spans="1:4" ht="12.75">
      <c r="A988">
        <v>199</v>
      </c>
      <c r="B988" t="s">
        <v>3284</v>
      </c>
      <c r="C988">
        <v>75000013</v>
      </c>
      <c r="D988" t="s">
        <v>2561</v>
      </c>
    </row>
    <row r="989" spans="1:4" ht="12.75">
      <c r="A989">
        <v>199</v>
      </c>
      <c r="B989" t="s">
        <v>3285</v>
      </c>
      <c r="C989">
        <v>75000014</v>
      </c>
      <c r="D989" t="s">
        <v>2563</v>
      </c>
    </row>
    <row r="990" spans="1:6" ht="12.75">
      <c r="A990">
        <v>199</v>
      </c>
      <c r="B990" t="s">
        <v>3286</v>
      </c>
      <c r="C990">
        <v>76000000</v>
      </c>
      <c r="D990" t="s">
        <v>2564</v>
      </c>
      <c r="F990" t="s">
        <v>3287</v>
      </c>
    </row>
    <row r="991" spans="1:6" ht="12.75">
      <c r="A991">
        <v>199</v>
      </c>
      <c r="B991" t="s">
        <v>3288</v>
      </c>
      <c r="C991">
        <v>76100000</v>
      </c>
      <c r="D991" t="s">
        <v>2567</v>
      </c>
      <c r="F991" s="165" t="s">
        <v>3289</v>
      </c>
    </row>
    <row r="992" spans="1:4" ht="12.75">
      <c r="A992">
        <v>199</v>
      </c>
      <c r="B992" t="s">
        <v>3290</v>
      </c>
      <c r="C992">
        <v>76100111</v>
      </c>
      <c r="D992" t="s">
        <v>2570</v>
      </c>
    </row>
    <row r="993" spans="1:4" ht="12.75">
      <c r="A993">
        <v>199</v>
      </c>
      <c r="B993" t="s">
        <v>3291</v>
      </c>
      <c r="C993">
        <v>76100112</v>
      </c>
      <c r="D993" t="s">
        <v>2572</v>
      </c>
    </row>
    <row r="994" spans="1:4" ht="12.75">
      <c r="A994">
        <v>199</v>
      </c>
      <c r="B994" t="s">
        <v>3292</v>
      </c>
      <c r="C994">
        <v>76100113</v>
      </c>
      <c r="D994" t="s">
        <v>2574</v>
      </c>
    </row>
    <row r="995" spans="1:4" ht="12.75">
      <c r="A995">
        <v>199</v>
      </c>
      <c r="B995" t="s">
        <v>3293</v>
      </c>
      <c r="C995">
        <v>76100114</v>
      </c>
      <c r="D995" t="s">
        <v>2576</v>
      </c>
    </row>
    <row r="996" spans="1:4" ht="12.75">
      <c r="A996">
        <v>199</v>
      </c>
      <c r="B996" t="s">
        <v>3294</v>
      </c>
      <c r="C996">
        <v>76100211</v>
      </c>
      <c r="D996" t="s">
        <v>2578</v>
      </c>
    </row>
    <row r="997" spans="1:4" ht="12.75">
      <c r="A997">
        <v>199</v>
      </c>
      <c r="B997" t="s">
        <v>3295</v>
      </c>
      <c r="C997">
        <v>76100212</v>
      </c>
      <c r="D997" t="s">
        <v>2580</v>
      </c>
    </row>
    <row r="998" spans="1:4" ht="12.75">
      <c r="A998">
        <v>199</v>
      </c>
      <c r="B998" t="s">
        <v>3296</v>
      </c>
      <c r="C998">
        <v>76100213</v>
      </c>
      <c r="D998" t="s">
        <v>2582</v>
      </c>
    </row>
    <row r="999" spans="1:4" ht="12.75">
      <c r="A999">
        <v>199</v>
      </c>
      <c r="B999" t="s">
        <v>3297</v>
      </c>
      <c r="C999">
        <v>76100214</v>
      </c>
      <c r="D999" t="s">
        <v>2584</v>
      </c>
    </row>
    <row r="1000" spans="1:4" ht="12.75">
      <c r="A1000">
        <v>199</v>
      </c>
      <c r="B1000" t="s">
        <v>3298</v>
      </c>
      <c r="C1000">
        <v>76100311</v>
      </c>
      <c r="D1000" t="s">
        <v>2586</v>
      </c>
    </row>
    <row r="1001" spans="1:4" ht="12.75">
      <c r="A1001">
        <v>199</v>
      </c>
      <c r="B1001" t="s">
        <v>3299</v>
      </c>
      <c r="C1001">
        <v>76100312</v>
      </c>
      <c r="D1001" t="s">
        <v>2588</v>
      </c>
    </row>
    <row r="1002" spans="1:4" ht="12.75">
      <c r="A1002">
        <v>199</v>
      </c>
      <c r="B1002" t="s">
        <v>3300</v>
      </c>
      <c r="C1002">
        <v>76100313</v>
      </c>
      <c r="D1002" t="s">
        <v>2590</v>
      </c>
    </row>
    <row r="1003" spans="1:4" ht="12.75">
      <c r="A1003">
        <v>199</v>
      </c>
      <c r="B1003" t="s">
        <v>3301</v>
      </c>
      <c r="C1003">
        <v>76100314</v>
      </c>
      <c r="D1003" t="s">
        <v>2592</v>
      </c>
    </row>
    <row r="1004" spans="1:4" ht="12.75">
      <c r="A1004">
        <v>199</v>
      </c>
      <c r="B1004" t="s">
        <v>3302</v>
      </c>
      <c r="C1004">
        <v>76100411</v>
      </c>
      <c r="D1004" t="s">
        <v>2594</v>
      </c>
    </row>
    <row r="1005" spans="1:4" ht="12.75">
      <c r="A1005">
        <v>199</v>
      </c>
      <c r="B1005" t="s">
        <v>3303</v>
      </c>
      <c r="C1005">
        <v>76100412</v>
      </c>
      <c r="D1005" t="s">
        <v>2596</v>
      </c>
    </row>
    <row r="1006" spans="1:4" ht="12.75">
      <c r="A1006">
        <v>199</v>
      </c>
      <c r="B1006" t="s">
        <v>3304</v>
      </c>
      <c r="C1006">
        <v>76100413</v>
      </c>
      <c r="D1006" t="s">
        <v>2598</v>
      </c>
    </row>
    <row r="1007" spans="1:4" ht="12.75">
      <c r="A1007">
        <v>199</v>
      </c>
      <c r="B1007" t="s">
        <v>3305</v>
      </c>
      <c r="C1007">
        <v>76100414</v>
      </c>
      <c r="D1007" t="s">
        <v>2600</v>
      </c>
    </row>
    <row r="1008" spans="1:6" ht="12.75">
      <c r="A1008">
        <v>199</v>
      </c>
      <c r="B1008" t="s">
        <v>3306</v>
      </c>
      <c r="C1008">
        <v>76200000</v>
      </c>
      <c r="D1008" t="s">
        <v>2602</v>
      </c>
      <c r="F1008" t="s">
        <v>3307</v>
      </c>
    </row>
    <row r="1009" spans="1:4" ht="12.75">
      <c r="A1009">
        <v>199</v>
      </c>
      <c r="B1009" t="s">
        <v>3308</v>
      </c>
      <c r="C1009">
        <v>76200211</v>
      </c>
      <c r="D1009" t="s">
        <v>2605</v>
      </c>
    </row>
    <row r="1010" spans="1:4" ht="12.75">
      <c r="A1010">
        <v>199</v>
      </c>
      <c r="B1010" t="s">
        <v>3309</v>
      </c>
      <c r="C1010">
        <v>76200212</v>
      </c>
      <c r="D1010" t="s">
        <v>2607</v>
      </c>
    </row>
    <row r="1011" spans="1:4" ht="12.75">
      <c r="A1011">
        <v>199</v>
      </c>
      <c r="B1011" t="s">
        <v>3310</v>
      </c>
      <c r="C1011">
        <v>76200213</v>
      </c>
      <c r="D1011" t="s">
        <v>2609</v>
      </c>
    </row>
    <row r="1012" spans="1:4" ht="12.75">
      <c r="A1012">
        <v>199</v>
      </c>
      <c r="B1012" t="s">
        <v>3311</v>
      </c>
      <c r="C1012">
        <v>76200214</v>
      </c>
      <c r="D1012" t="s">
        <v>2611</v>
      </c>
    </row>
    <row r="1013" spans="1:6" ht="12.75">
      <c r="A1013">
        <v>199</v>
      </c>
      <c r="B1013" t="s">
        <v>3312</v>
      </c>
      <c r="C1013">
        <v>76300000</v>
      </c>
      <c r="D1013" t="s">
        <v>2613</v>
      </c>
      <c r="F1013" t="s">
        <v>3313</v>
      </c>
    </row>
    <row r="1014" spans="1:4" ht="12.75">
      <c r="A1014">
        <v>199</v>
      </c>
      <c r="B1014" t="s">
        <v>3314</v>
      </c>
      <c r="C1014">
        <v>76300111</v>
      </c>
      <c r="D1014" t="s">
        <v>2616</v>
      </c>
    </row>
    <row r="1015" spans="1:4" ht="12.75">
      <c r="A1015">
        <v>199</v>
      </c>
      <c r="B1015" t="s">
        <v>3315</v>
      </c>
      <c r="C1015">
        <v>76300112</v>
      </c>
      <c r="D1015" t="s">
        <v>2618</v>
      </c>
    </row>
    <row r="1016" spans="1:4" ht="12.75">
      <c r="A1016">
        <v>199</v>
      </c>
      <c r="B1016" t="s">
        <v>3316</v>
      </c>
      <c r="C1016">
        <v>76300113</v>
      </c>
      <c r="D1016" t="s">
        <v>2620</v>
      </c>
    </row>
    <row r="1017" spans="1:4" ht="12.75">
      <c r="A1017">
        <v>199</v>
      </c>
      <c r="B1017" t="s">
        <v>3317</v>
      </c>
      <c r="C1017">
        <v>76300114</v>
      </c>
      <c r="D1017" t="s">
        <v>2622</v>
      </c>
    </row>
    <row r="1018" spans="1:4" ht="12.75">
      <c r="A1018">
        <v>199</v>
      </c>
      <c r="B1018" t="s">
        <v>3318</v>
      </c>
      <c r="C1018">
        <v>76300211</v>
      </c>
      <c r="D1018" t="s">
        <v>2624</v>
      </c>
    </row>
    <row r="1019" spans="1:4" ht="12.75">
      <c r="A1019">
        <v>199</v>
      </c>
      <c r="B1019" t="s">
        <v>3319</v>
      </c>
      <c r="C1019">
        <v>76300212</v>
      </c>
      <c r="D1019" t="s">
        <v>2626</v>
      </c>
    </row>
    <row r="1020" spans="1:4" ht="12.75">
      <c r="A1020">
        <v>199</v>
      </c>
      <c r="B1020" t="s">
        <v>3320</v>
      </c>
      <c r="C1020">
        <v>76300213</v>
      </c>
      <c r="D1020" t="s">
        <v>2628</v>
      </c>
    </row>
    <row r="1021" spans="1:4" ht="12.75">
      <c r="A1021">
        <v>199</v>
      </c>
      <c r="B1021" t="s">
        <v>3321</v>
      </c>
      <c r="C1021">
        <v>76300214</v>
      </c>
      <c r="D1021" t="s">
        <v>2630</v>
      </c>
    </row>
    <row r="1022" spans="1:6" ht="12.75">
      <c r="A1022">
        <v>199</v>
      </c>
      <c r="B1022" t="s">
        <v>3322</v>
      </c>
      <c r="C1022">
        <v>76400000</v>
      </c>
      <c r="D1022" t="s">
        <v>2632</v>
      </c>
      <c r="F1022" t="s">
        <v>3323</v>
      </c>
    </row>
    <row r="1023" spans="1:4" ht="12.75">
      <c r="A1023">
        <v>199</v>
      </c>
      <c r="B1023" t="s">
        <v>3324</v>
      </c>
      <c r="C1023">
        <v>76400111</v>
      </c>
      <c r="D1023" t="s">
        <v>2635</v>
      </c>
    </row>
    <row r="1024" spans="1:4" ht="12.75">
      <c r="A1024">
        <v>199</v>
      </c>
      <c r="B1024" t="s">
        <v>3325</v>
      </c>
      <c r="C1024">
        <v>76400112</v>
      </c>
      <c r="D1024" t="s">
        <v>2637</v>
      </c>
    </row>
    <row r="1025" spans="1:4" ht="12.75">
      <c r="A1025">
        <v>199</v>
      </c>
      <c r="B1025" t="s">
        <v>3326</v>
      </c>
      <c r="C1025">
        <v>76400113</v>
      </c>
      <c r="D1025" t="s">
        <v>2639</v>
      </c>
    </row>
    <row r="1026" spans="1:4" ht="12.75">
      <c r="A1026">
        <v>199</v>
      </c>
      <c r="B1026" t="s">
        <v>3327</v>
      </c>
      <c r="C1026">
        <v>76400114</v>
      </c>
      <c r="D1026" t="s">
        <v>2641</v>
      </c>
    </row>
    <row r="1027" spans="1:6" ht="12.75">
      <c r="A1027">
        <v>199</v>
      </c>
      <c r="B1027" t="s">
        <v>3328</v>
      </c>
      <c r="C1027">
        <v>76900000</v>
      </c>
      <c r="D1027" t="s">
        <v>2643</v>
      </c>
      <c r="F1027" t="s">
        <v>3329</v>
      </c>
    </row>
    <row r="1028" spans="1:4" ht="12.75">
      <c r="A1028">
        <v>199</v>
      </c>
      <c r="B1028" t="s">
        <v>3330</v>
      </c>
      <c r="C1028">
        <v>76909911</v>
      </c>
      <c r="D1028" t="s">
        <v>2646</v>
      </c>
    </row>
    <row r="1029" spans="1:4" ht="12.75">
      <c r="A1029">
        <v>199</v>
      </c>
      <c r="B1029" t="s">
        <v>3331</v>
      </c>
      <c r="C1029">
        <v>76909912</v>
      </c>
      <c r="D1029" t="s">
        <v>2648</v>
      </c>
    </row>
    <row r="1030" spans="1:4" ht="12.75">
      <c r="A1030">
        <v>199</v>
      </c>
      <c r="B1030" t="s">
        <v>3332</v>
      </c>
      <c r="C1030">
        <v>76909913</v>
      </c>
      <c r="D1030" t="s">
        <v>2650</v>
      </c>
    </row>
    <row r="1031" spans="1:4" ht="12.75">
      <c r="A1031">
        <v>199</v>
      </c>
      <c r="B1031" t="s">
        <v>3333</v>
      </c>
      <c r="C1031">
        <v>76909914</v>
      </c>
      <c r="D1031" t="s">
        <v>2652</v>
      </c>
    </row>
    <row r="1032" spans="1:6" ht="12.75">
      <c r="A1032">
        <v>151</v>
      </c>
      <c r="B1032" t="s">
        <v>3334</v>
      </c>
      <c r="C1032">
        <v>77000000</v>
      </c>
      <c r="D1032" t="s">
        <v>2653</v>
      </c>
      <c r="F1032" t="s">
        <v>3335</v>
      </c>
    </row>
    <row r="1033" spans="1:6" ht="12.75">
      <c r="A1033">
        <v>151</v>
      </c>
      <c r="B1033" t="s">
        <v>3336</v>
      </c>
      <c r="C1033">
        <v>77100000</v>
      </c>
      <c r="D1033" t="s">
        <v>2656</v>
      </c>
      <c r="F1033" s="165" t="s">
        <v>3337</v>
      </c>
    </row>
    <row r="1034" spans="1:4" ht="12.75">
      <c r="A1034">
        <v>151</v>
      </c>
      <c r="B1034" t="s">
        <v>3338</v>
      </c>
      <c r="C1034">
        <v>77180121</v>
      </c>
      <c r="D1034" t="s">
        <v>2661</v>
      </c>
    </row>
    <row r="1035" spans="1:4" ht="12.75">
      <c r="A1035">
        <v>151</v>
      </c>
      <c r="B1035" t="s">
        <v>3339</v>
      </c>
      <c r="C1035">
        <v>77180131</v>
      </c>
      <c r="D1035" t="s">
        <v>2663</v>
      </c>
    </row>
    <row r="1036" spans="1:4" ht="12.75">
      <c r="A1036">
        <v>151</v>
      </c>
      <c r="B1036" t="s">
        <v>3340</v>
      </c>
      <c r="C1036">
        <v>77180141</v>
      </c>
      <c r="D1036" t="s">
        <v>2665</v>
      </c>
    </row>
    <row r="1037" spans="1:4" ht="12.75">
      <c r="A1037">
        <v>151</v>
      </c>
      <c r="B1037" t="s">
        <v>3341</v>
      </c>
      <c r="C1037">
        <v>77180151</v>
      </c>
      <c r="D1037" t="s">
        <v>2666</v>
      </c>
    </row>
    <row r="1038" spans="1:4" ht="12.75">
      <c r="A1038">
        <v>199</v>
      </c>
      <c r="B1038" t="s">
        <v>3342</v>
      </c>
      <c r="C1038">
        <v>77180181</v>
      </c>
      <c r="D1038" t="s">
        <v>2668</v>
      </c>
    </row>
    <row r="1039" spans="1:4" ht="12.75">
      <c r="A1039">
        <v>199</v>
      </c>
      <c r="B1039" t="s">
        <v>3343</v>
      </c>
      <c r="C1039">
        <v>77180211</v>
      </c>
      <c r="D1039" t="s">
        <v>2670</v>
      </c>
    </row>
    <row r="1040" spans="1:4" ht="12.75">
      <c r="A1040">
        <v>199</v>
      </c>
      <c r="B1040" t="s">
        <v>3344</v>
      </c>
      <c r="C1040">
        <v>77180221</v>
      </c>
      <c r="D1040" t="s">
        <v>2672</v>
      </c>
    </row>
    <row r="1041" spans="1:4" ht="12.75">
      <c r="A1041">
        <v>199</v>
      </c>
      <c r="B1041" t="s">
        <v>3345</v>
      </c>
      <c r="C1041">
        <v>77180231</v>
      </c>
      <c r="D1041" t="s">
        <v>2674</v>
      </c>
    </row>
    <row r="1042" spans="1:4" ht="12.75">
      <c r="A1042">
        <v>199</v>
      </c>
      <c r="B1042" t="s">
        <v>3346</v>
      </c>
      <c r="C1042">
        <v>77180241</v>
      </c>
      <c r="D1042" t="s">
        <v>2676</v>
      </c>
    </row>
    <row r="1043" spans="1:4" ht="12.75">
      <c r="A1043">
        <v>199</v>
      </c>
      <c r="B1043" t="s">
        <v>3347</v>
      </c>
      <c r="C1043">
        <v>77180251</v>
      </c>
      <c r="D1043" t="s">
        <v>2678</v>
      </c>
    </row>
    <row r="1044" spans="1:4" ht="12.75">
      <c r="A1044">
        <v>199</v>
      </c>
      <c r="B1044" t="s">
        <v>3348</v>
      </c>
      <c r="C1044">
        <v>77180261</v>
      </c>
      <c r="D1044" t="s">
        <v>2680</v>
      </c>
    </row>
    <row r="1045" spans="1:4" ht="12.75">
      <c r="A1045">
        <v>199</v>
      </c>
      <c r="B1045" t="s">
        <v>3349</v>
      </c>
      <c r="C1045">
        <v>77180291</v>
      </c>
      <c r="D1045" t="s">
        <v>2682</v>
      </c>
    </row>
    <row r="1046" spans="1:4" ht="12.75">
      <c r="A1046">
        <v>199</v>
      </c>
      <c r="B1046" t="s">
        <v>3350</v>
      </c>
      <c r="C1046">
        <v>77180311</v>
      </c>
      <c r="D1046" t="s">
        <v>2684</v>
      </c>
    </row>
    <row r="1047" spans="1:4" ht="12.75">
      <c r="A1047">
        <v>199</v>
      </c>
      <c r="B1047" t="s">
        <v>3351</v>
      </c>
      <c r="C1047">
        <v>77180411</v>
      </c>
      <c r="D1047" t="s">
        <v>2686</v>
      </c>
    </row>
    <row r="1048" spans="1:4" ht="12.75">
      <c r="A1048">
        <v>199</v>
      </c>
      <c r="B1048" t="s">
        <v>3352</v>
      </c>
      <c r="C1048">
        <v>77180511</v>
      </c>
      <c r="D1048" t="s">
        <v>2688</v>
      </c>
    </row>
    <row r="1049" spans="1:4" ht="12.75">
      <c r="A1049">
        <v>199</v>
      </c>
      <c r="B1049" t="s">
        <v>3353</v>
      </c>
      <c r="C1049">
        <v>77180521</v>
      </c>
      <c r="D1049" t="s">
        <v>2690</v>
      </c>
    </row>
    <row r="1050" spans="1:4" ht="12.75">
      <c r="A1050">
        <v>199</v>
      </c>
      <c r="B1050" t="s">
        <v>3354</v>
      </c>
      <c r="C1050">
        <v>77180531</v>
      </c>
      <c r="D1050" t="s">
        <v>2692</v>
      </c>
    </row>
    <row r="1051" spans="1:4" ht="12.75">
      <c r="A1051">
        <v>199</v>
      </c>
      <c r="B1051" t="s">
        <v>3355</v>
      </c>
      <c r="C1051">
        <v>77180541</v>
      </c>
      <c r="D1051" t="s">
        <v>2694</v>
      </c>
    </row>
    <row r="1052" spans="1:4" ht="12.75">
      <c r="A1052">
        <v>199</v>
      </c>
      <c r="B1052" t="s">
        <v>3356</v>
      </c>
      <c r="C1052">
        <v>77180591</v>
      </c>
      <c r="D1052" t="s">
        <v>2696</v>
      </c>
    </row>
    <row r="1053" spans="1:4" ht="12.75">
      <c r="A1053">
        <v>199</v>
      </c>
      <c r="B1053" t="s">
        <v>3357</v>
      </c>
      <c r="C1053">
        <v>77180611</v>
      </c>
      <c r="D1053" t="s">
        <v>2697</v>
      </c>
    </row>
    <row r="1054" spans="1:4" ht="12.75">
      <c r="A1054">
        <v>199</v>
      </c>
      <c r="B1054" t="s">
        <v>3358</v>
      </c>
      <c r="C1054">
        <v>77180711</v>
      </c>
      <c r="D1054" t="s">
        <v>2699</v>
      </c>
    </row>
    <row r="1055" spans="1:4" ht="12.75">
      <c r="A1055">
        <v>199</v>
      </c>
      <c r="B1055" t="s">
        <v>3359</v>
      </c>
      <c r="C1055">
        <v>77180811</v>
      </c>
      <c r="D1055" t="s">
        <v>2701</v>
      </c>
    </row>
    <row r="1056" spans="1:4" ht="12.75">
      <c r="A1056">
        <v>199</v>
      </c>
      <c r="B1056" t="s">
        <v>3360</v>
      </c>
      <c r="C1056">
        <v>77181011</v>
      </c>
      <c r="D1056" t="s">
        <v>2703</v>
      </c>
    </row>
    <row r="1057" spans="1:4" ht="12.75">
      <c r="A1057">
        <v>199</v>
      </c>
      <c r="B1057" t="s">
        <v>3361</v>
      </c>
      <c r="C1057">
        <v>77181021</v>
      </c>
      <c r="D1057" t="s">
        <v>2705</v>
      </c>
    </row>
    <row r="1058" spans="1:4" ht="12.75">
      <c r="A1058">
        <v>199</v>
      </c>
      <c r="B1058" t="s">
        <v>3362</v>
      </c>
      <c r="C1058">
        <v>77181031</v>
      </c>
      <c r="D1058" t="s">
        <v>2707</v>
      </c>
    </row>
    <row r="1059" spans="1:4" ht="12.75">
      <c r="A1059">
        <v>199</v>
      </c>
      <c r="B1059" t="s">
        <v>3363</v>
      </c>
      <c r="C1059">
        <v>77181041</v>
      </c>
      <c r="D1059" t="s">
        <v>2709</v>
      </c>
    </row>
    <row r="1060" spans="1:4" ht="12.75">
      <c r="A1060">
        <v>199</v>
      </c>
      <c r="B1060" t="s">
        <v>3364</v>
      </c>
      <c r="C1060">
        <v>77181051</v>
      </c>
      <c r="D1060" t="s">
        <v>2711</v>
      </c>
    </row>
    <row r="1061" spans="1:4" ht="12.75">
      <c r="A1061">
        <v>199</v>
      </c>
      <c r="B1061" t="s">
        <v>3365</v>
      </c>
      <c r="C1061">
        <v>77181091</v>
      </c>
      <c r="D1061" t="s">
        <v>2713</v>
      </c>
    </row>
    <row r="1062" spans="1:4" ht="12.75">
      <c r="A1062">
        <v>199</v>
      </c>
      <c r="B1062" t="s">
        <v>3366</v>
      </c>
      <c r="C1062">
        <v>77181111</v>
      </c>
      <c r="D1062" t="s">
        <v>2715</v>
      </c>
    </row>
    <row r="1063" spans="1:4" ht="12.75">
      <c r="A1063">
        <v>199</v>
      </c>
      <c r="B1063" t="s">
        <v>3367</v>
      </c>
      <c r="C1063">
        <v>77189911</v>
      </c>
      <c r="D1063" t="s">
        <v>2717</v>
      </c>
    </row>
    <row r="1064" spans="1:6" ht="12.75">
      <c r="A1064">
        <v>151</v>
      </c>
      <c r="B1064" t="s">
        <v>3368</v>
      </c>
      <c r="C1064">
        <v>77200000</v>
      </c>
      <c r="D1064" t="s">
        <v>2719</v>
      </c>
      <c r="F1064" s="165" t="s">
        <v>3369</v>
      </c>
    </row>
    <row r="1065" spans="1:4" ht="12.75">
      <c r="A1065">
        <v>199</v>
      </c>
      <c r="B1065" t="s">
        <v>3370</v>
      </c>
      <c r="C1065">
        <v>77280111</v>
      </c>
      <c r="D1065" t="s">
        <v>2721</v>
      </c>
    </row>
    <row r="1066" spans="1:4" ht="12.75">
      <c r="A1066">
        <v>199</v>
      </c>
      <c r="B1066" t="s">
        <v>3371</v>
      </c>
      <c r="C1066">
        <v>77280121</v>
      </c>
      <c r="D1066" t="s">
        <v>2722</v>
      </c>
    </row>
    <row r="1067" spans="1:4" ht="12.75">
      <c r="A1067">
        <v>199</v>
      </c>
      <c r="B1067" t="s">
        <v>3372</v>
      </c>
      <c r="C1067">
        <v>77280131</v>
      </c>
      <c r="D1067" t="s">
        <v>2723</v>
      </c>
    </row>
    <row r="1068" spans="1:4" ht="12.75">
      <c r="A1068">
        <v>199</v>
      </c>
      <c r="B1068" t="s">
        <v>3373</v>
      </c>
      <c r="C1068">
        <v>77280141</v>
      </c>
      <c r="D1068" t="s">
        <v>2724</v>
      </c>
    </row>
    <row r="1069" spans="1:4" ht="12.75">
      <c r="A1069">
        <v>199</v>
      </c>
      <c r="B1069" t="s">
        <v>3374</v>
      </c>
      <c r="C1069">
        <v>77280151</v>
      </c>
      <c r="D1069" t="s">
        <v>2726</v>
      </c>
    </row>
    <row r="1070" spans="1:4" ht="12.75">
      <c r="A1070">
        <v>199</v>
      </c>
      <c r="B1070" t="s">
        <v>3375</v>
      </c>
      <c r="C1070">
        <v>77280191</v>
      </c>
      <c r="D1070" t="s">
        <v>2728</v>
      </c>
    </row>
    <row r="1071" spans="1:4" ht="12.75">
      <c r="A1071">
        <v>199</v>
      </c>
      <c r="B1071" t="s">
        <v>3376</v>
      </c>
      <c r="C1071">
        <v>77280211</v>
      </c>
      <c r="D1071" t="s">
        <v>2670</v>
      </c>
    </row>
    <row r="1072" spans="1:4" ht="12.75">
      <c r="A1072">
        <v>199</v>
      </c>
      <c r="B1072" t="s">
        <v>3377</v>
      </c>
      <c r="C1072">
        <v>77280221</v>
      </c>
      <c r="D1072" t="s">
        <v>2672</v>
      </c>
    </row>
    <row r="1073" spans="1:4" ht="12.75">
      <c r="A1073">
        <v>199</v>
      </c>
      <c r="B1073" t="s">
        <v>3378</v>
      </c>
      <c r="C1073">
        <v>77280231</v>
      </c>
      <c r="D1073" t="s">
        <v>2732</v>
      </c>
    </row>
    <row r="1074" spans="1:4" ht="12.75">
      <c r="A1074">
        <v>199</v>
      </c>
      <c r="B1074" t="s">
        <v>3379</v>
      </c>
      <c r="C1074">
        <v>77280291</v>
      </c>
      <c r="D1074" t="s">
        <v>2734</v>
      </c>
    </row>
    <row r="1075" spans="1:4" ht="12.75">
      <c r="A1075">
        <v>199</v>
      </c>
      <c r="B1075" t="s">
        <v>3380</v>
      </c>
      <c r="C1075">
        <v>77280311</v>
      </c>
      <c r="D1075" t="s">
        <v>2736</v>
      </c>
    </row>
    <row r="1076" spans="1:4" ht="12.75">
      <c r="A1076">
        <v>199</v>
      </c>
      <c r="B1076" t="s">
        <v>3381</v>
      </c>
      <c r="C1076">
        <v>77280411</v>
      </c>
      <c r="D1076" t="s">
        <v>2738</v>
      </c>
    </row>
    <row r="1077" spans="1:4" ht="12.75">
      <c r="A1077">
        <v>151</v>
      </c>
      <c r="B1077" t="s">
        <v>3382</v>
      </c>
      <c r="C1077">
        <v>77280711</v>
      </c>
      <c r="D1077" t="s">
        <v>2740</v>
      </c>
    </row>
    <row r="1078" spans="1:4" ht="12.75">
      <c r="A1078">
        <v>199</v>
      </c>
      <c r="B1078" t="s">
        <v>3383</v>
      </c>
      <c r="C1078">
        <v>77281011</v>
      </c>
      <c r="D1078" t="s">
        <v>2742</v>
      </c>
    </row>
    <row r="1079" spans="1:4" ht="12.75">
      <c r="A1079">
        <v>199</v>
      </c>
      <c r="B1079" t="s">
        <v>3384</v>
      </c>
      <c r="C1079">
        <v>77281021</v>
      </c>
      <c r="D1079" t="s">
        <v>2744</v>
      </c>
    </row>
    <row r="1080" spans="1:4" ht="12.75">
      <c r="A1080">
        <v>199</v>
      </c>
      <c r="B1080" t="s">
        <v>3385</v>
      </c>
      <c r="C1080">
        <v>77281091</v>
      </c>
      <c r="D1080" t="s">
        <v>2746</v>
      </c>
    </row>
    <row r="1081" spans="1:4" ht="12.75">
      <c r="A1081">
        <v>199</v>
      </c>
      <c r="B1081" t="s">
        <v>3386</v>
      </c>
      <c r="C1081">
        <v>77289911</v>
      </c>
      <c r="D1081" t="s">
        <v>2728</v>
      </c>
    </row>
    <row r="1082" spans="1:6" ht="12.75">
      <c r="A1082">
        <v>151</v>
      </c>
      <c r="B1082" t="s">
        <v>3387</v>
      </c>
      <c r="C1082">
        <v>77300000</v>
      </c>
      <c r="D1082" t="s">
        <v>2749</v>
      </c>
      <c r="F1082" t="s">
        <v>3388</v>
      </c>
    </row>
    <row r="1083" spans="1:4" ht="12.75">
      <c r="A1083">
        <v>199</v>
      </c>
      <c r="B1083" t="s">
        <v>3389</v>
      </c>
      <c r="C1083">
        <v>77380111</v>
      </c>
      <c r="D1083" t="s">
        <v>2752</v>
      </c>
    </row>
    <row r="1084" spans="1:4" ht="12.75">
      <c r="A1084">
        <v>151</v>
      </c>
      <c r="B1084" t="s">
        <v>3390</v>
      </c>
      <c r="C1084">
        <v>77380211</v>
      </c>
      <c r="D1084" t="s">
        <v>2754</v>
      </c>
    </row>
    <row r="1085" spans="1:4" ht="12.75">
      <c r="A1085">
        <v>199</v>
      </c>
      <c r="B1085" t="s">
        <v>3391</v>
      </c>
      <c r="C1085">
        <v>77381011</v>
      </c>
      <c r="D1085" t="s">
        <v>2756</v>
      </c>
    </row>
    <row r="1086" spans="1:4" ht="12.75">
      <c r="A1086">
        <v>199</v>
      </c>
      <c r="B1086" t="s">
        <v>3392</v>
      </c>
      <c r="C1086">
        <v>77381021</v>
      </c>
      <c r="D1086" t="s">
        <v>2758</v>
      </c>
    </row>
    <row r="1087" spans="1:4" ht="12.75">
      <c r="A1087">
        <v>199</v>
      </c>
      <c r="B1087" t="s">
        <v>3393</v>
      </c>
      <c r="C1087">
        <v>77381091</v>
      </c>
      <c r="D1087" t="s">
        <v>2760</v>
      </c>
    </row>
    <row r="1088" spans="1:4" ht="12.75">
      <c r="A1088">
        <v>199</v>
      </c>
      <c r="B1088" t="s">
        <v>3394</v>
      </c>
      <c r="C1088">
        <v>77389911</v>
      </c>
      <c r="D1088" t="s">
        <v>2762</v>
      </c>
    </row>
    <row r="1089" spans="1:6" ht="12.75">
      <c r="A1089">
        <v>199</v>
      </c>
      <c r="B1089" t="s">
        <v>3395</v>
      </c>
      <c r="C1089">
        <v>77400000</v>
      </c>
      <c r="D1089" t="s">
        <v>2764</v>
      </c>
      <c r="F1089" t="s">
        <v>3396</v>
      </c>
    </row>
    <row r="1090" spans="1:4" ht="12.75">
      <c r="A1090">
        <v>199</v>
      </c>
      <c r="B1090" t="s">
        <v>3397</v>
      </c>
      <c r="C1090">
        <v>77400011</v>
      </c>
      <c r="D1090" t="s">
        <v>2767</v>
      </c>
    </row>
    <row r="1091" spans="1:4" ht="12.75">
      <c r="A1091">
        <v>199</v>
      </c>
      <c r="B1091" t="s">
        <v>3398</v>
      </c>
      <c r="C1091">
        <v>77481011</v>
      </c>
      <c r="D1091" t="s">
        <v>2769</v>
      </c>
    </row>
    <row r="1092" spans="1:6" ht="12.75">
      <c r="A1092">
        <v>199</v>
      </c>
      <c r="B1092" t="s">
        <v>3399</v>
      </c>
      <c r="C1092">
        <v>77500000</v>
      </c>
      <c r="D1092" t="s">
        <v>2771</v>
      </c>
      <c r="F1092" t="s">
        <v>3400</v>
      </c>
    </row>
    <row r="1093" spans="1:4" ht="12.75">
      <c r="A1093">
        <v>199</v>
      </c>
      <c r="B1093" t="s">
        <v>3401</v>
      </c>
      <c r="C1093">
        <v>77580111</v>
      </c>
      <c r="D1093" t="s">
        <v>2774</v>
      </c>
    </row>
    <row r="1094" spans="1:4" ht="12.75">
      <c r="A1094">
        <v>199</v>
      </c>
      <c r="B1094" t="s">
        <v>3402</v>
      </c>
      <c r="C1094">
        <v>77580121</v>
      </c>
      <c r="D1094" t="s">
        <v>2776</v>
      </c>
    </row>
    <row r="1095" spans="1:4" ht="12.75">
      <c r="A1095">
        <v>199</v>
      </c>
      <c r="B1095" t="s">
        <v>3403</v>
      </c>
      <c r="C1095">
        <v>77589911</v>
      </c>
      <c r="D1095" t="s">
        <v>2778</v>
      </c>
    </row>
    <row r="1096" spans="1:6" ht="12.75">
      <c r="A1096">
        <v>199</v>
      </c>
      <c r="B1096" t="s">
        <v>3404</v>
      </c>
      <c r="C1096">
        <v>77600000</v>
      </c>
      <c r="D1096" t="s">
        <v>2780</v>
      </c>
      <c r="F1096" t="s">
        <v>3405</v>
      </c>
    </row>
    <row r="1097" spans="1:4" ht="12.75">
      <c r="A1097">
        <v>199</v>
      </c>
      <c r="B1097" t="s">
        <v>3406</v>
      </c>
      <c r="C1097">
        <v>77600011</v>
      </c>
      <c r="D1097" t="s">
        <v>2783</v>
      </c>
    </row>
    <row r="1098" spans="1:4" ht="12.75">
      <c r="A1098">
        <v>199</v>
      </c>
      <c r="B1098" t="s">
        <v>3407</v>
      </c>
      <c r="C1098">
        <v>77681011</v>
      </c>
      <c r="D1098" t="s">
        <v>2785</v>
      </c>
    </row>
    <row r="1099" spans="1:6" ht="12.75">
      <c r="A1099">
        <v>199</v>
      </c>
      <c r="B1099" t="s">
        <v>3408</v>
      </c>
      <c r="C1099">
        <v>77700000</v>
      </c>
      <c r="D1099" t="s">
        <v>2787</v>
      </c>
      <c r="F1099" t="s">
        <v>3409</v>
      </c>
    </row>
    <row r="1100" spans="1:4" ht="12.75">
      <c r="A1100">
        <v>199</v>
      </c>
      <c r="B1100" t="s">
        <v>3409</v>
      </c>
      <c r="C1100">
        <v>77700011</v>
      </c>
      <c r="D1100" t="s">
        <v>2789</v>
      </c>
    </row>
    <row r="1101" spans="1:6" ht="12.75">
      <c r="A1101">
        <v>199</v>
      </c>
      <c r="B1101" t="s">
        <v>3410</v>
      </c>
      <c r="C1101">
        <v>77800000</v>
      </c>
      <c r="D1101" t="s">
        <v>2791</v>
      </c>
      <c r="F1101" t="s">
        <v>3411</v>
      </c>
    </row>
    <row r="1102" spans="1:4" ht="12.75">
      <c r="A1102">
        <v>199</v>
      </c>
      <c r="B1102" t="s">
        <v>3411</v>
      </c>
      <c r="C1102">
        <v>77800011</v>
      </c>
      <c r="D1102" t="s">
        <v>2793</v>
      </c>
    </row>
    <row r="1103" spans="1:6" ht="12.75">
      <c r="A1103">
        <v>151</v>
      </c>
      <c r="B1103" t="s">
        <v>3412</v>
      </c>
      <c r="C1103">
        <v>79000000</v>
      </c>
      <c r="D1103" t="s">
        <v>1730</v>
      </c>
      <c r="F1103" t="s">
        <v>3413</v>
      </c>
    </row>
    <row r="1104" spans="1:6" ht="12.75">
      <c r="A1104">
        <v>151</v>
      </c>
      <c r="B1104" t="s">
        <v>3414</v>
      </c>
      <c r="C1104">
        <v>79100000</v>
      </c>
      <c r="D1104" t="s">
        <v>2796</v>
      </c>
      <c r="F1104" t="s">
        <v>3415</v>
      </c>
    </row>
    <row r="1105" spans="1:4" ht="12.75">
      <c r="A1105">
        <v>151</v>
      </c>
      <c r="B1105" t="s">
        <v>3416</v>
      </c>
      <c r="C1105">
        <v>79100111</v>
      </c>
      <c r="D1105" t="s">
        <v>2799</v>
      </c>
    </row>
    <row r="1106" spans="1:4" ht="12.75">
      <c r="A1106">
        <v>151</v>
      </c>
      <c r="B1106" t="s">
        <v>3417</v>
      </c>
      <c r="C1106">
        <v>79100112</v>
      </c>
      <c r="D1106" t="s">
        <v>2801</v>
      </c>
    </row>
    <row r="1107" spans="1:4" ht="12.75">
      <c r="A1107">
        <v>199</v>
      </c>
      <c r="B1107" t="s">
        <v>3418</v>
      </c>
      <c r="C1107">
        <v>79100113</v>
      </c>
      <c r="D1107" t="s">
        <v>2803</v>
      </c>
    </row>
    <row r="1108" spans="1:4" ht="12.75">
      <c r="A1108">
        <v>199</v>
      </c>
      <c r="B1108" t="s">
        <v>3419</v>
      </c>
      <c r="C1108">
        <v>79100114</v>
      </c>
      <c r="D1108" t="s">
        <v>2805</v>
      </c>
    </row>
    <row r="1109" spans="1:4" ht="12.75">
      <c r="A1109">
        <v>199</v>
      </c>
      <c r="B1109" t="s">
        <v>3420</v>
      </c>
      <c r="C1109">
        <v>79100611</v>
      </c>
      <c r="D1109" t="s">
        <v>2807</v>
      </c>
    </row>
    <row r="1110" spans="1:4" ht="12.75">
      <c r="A1110">
        <v>199</v>
      </c>
      <c r="B1110" t="s">
        <v>3421</v>
      </c>
      <c r="C1110">
        <v>79100612</v>
      </c>
      <c r="D1110" t="s">
        <v>2809</v>
      </c>
    </row>
    <row r="1111" spans="1:4" ht="12.75">
      <c r="A1111">
        <v>199</v>
      </c>
      <c r="B1111" t="s">
        <v>3422</v>
      </c>
      <c r="C1111">
        <v>79100621</v>
      </c>
      <c r="D1111" t="s">
        <v>2811</v>
      </c>
    </row>
    <row r="1112" spans="1:4" ht="12.75">
      <c r="A1112">
        <v>151</v>
      </c>
      <c r="B1112" t="s">
        <v>3423</v>
      </c>
      <c r="C1112">
        <v>79100911</v>
      </c>
      <c r="D1112" t="s">
        <v>2813</v>
      </c>
    </row>
    <row r="1113" spans="1:4" ht="12.75">
      <c r="A1113">
        <v>199</v>
      </c>
      <c r="B1113" t="s">
        <v>3424</v>
      </c>
      <c r="C1113">
        <v>79100913</v>
      </c>
      <c r="D1113" t="s">
        <v>2815</v>
      </c>
    </row>
    <row r="1114" spans="1:6" ht="12.75">
      <c r="A1114">
        <v>151</v>
      </c>
      <c r="B1114" t="s">
        <v>3425</v>
      </c>
      <c r="C1114">
        <v>79200000</v>
      </c>
      <c r="D1114" t="s">
        <v>2816</v>
      </c>
      <c r="F1114" t="s">
        <v>3426</v>
      </c>
    </row>
    <row r="1115" spans="1:4" ht="12.75">
      <c r="A1115">
        <v>199</v>
      </c>
      <c r="B1115" t="s">
        <v>3427</v>
      </c>
      <c r="C1115">
        <v>79210111</v>
      </c>
      <c r="D1115" t="s">
        <v>2819</v>
      </c>
    </row>
    <row r="1116" spans="1:4" ht="12.75">
      <c r="A1116">
        <v>151</v>
      </c>
      <c r="B1116" t="s">
        <v>3428</v>
      </c>
      <c r="C1116">
        <v>79219911</v>
      </c>
      <c r="D1116" t="s">
        <v>2821</v>
      </c>
    </row>
    <row r="1117" spans="1:4" ht="12.75">
      <c r="A1117">
        <v>199</v>
      </c>
      <c r="B1117" t="s">
        <v>3429</v>
      </c>
      <c r="C1117">
        <v>79220111</v>
      </c>
      <c r="D1117" t="s">
        <v>2823</v>
      </c>
    </row>
    <row r="1118" spans="1:4" ht="12.75">
      <c r="A1118">
        <v>199</v>
      </c>
      <c r="B1118" t="s">
        <v>3430</v>
      </c>
      <c r="C1118">
        <v>79220121</v>
      </c>
      <c r="D1118" t="s">
        <v>2825</v>
      </c>
    </row>
    <row r="1119" spans="1:4" ht="12.75">
      <c r="A1119">
        <v>199</v>
      </c>
      <c r="B1119" t="s">
        <v>3431</v>
      </c>
      <c r="C1119">
        <v>79220611</v>
      </c>
      <c r="D1119" t="s">
        <v>2827</v>
      </c>
    </row>
    <row r="1120" spans="1:4" ht="12.75">
      <c r="A1120">
        <v>199</v>
      </c>
      <c r="B1120" t="s">
        <v>3432</v>
      </c>
      <c r="C1120">
        <v>79220612</v>
      </c>
      <c r="D1120" t="s">
        <v>2829</v>
      </c>
    </row>
    <row r="1121" spans="1:4" ht="12.75">
      <c r="A1121">
        <v>151</v>
      </c>
      <c r="B1121" t="s">
        <v>3433</v>
      </c>
      <c r="C1121">
        <v>79229911</v>
      </c>
      <c r="D1121" t="s">
        <v>2831</v>
      </c>
    </row>
    <row r="1122" spans="1:4" ht="12.75">
      <c r="A1122">
        <v>199</v>
      </c>
      <c r="B1122" t="s">
        <v>3434</v>
      </c>
      <c r="C1122">
        <v>79229912</v>
      </c>
      <c r="D1122" t="s">
        <v>2833</v>
      </c>
    </row>
    <row r="1123" spans="1:4" ht="12.75">
      <c r="A1123">
        <v>199</v>
      </c>
      <c r="B1123" t="s">
        <v>3435</v>
      </c>
      <c r="C1123">
        <v>79239911</v>
      </c>
      <c r="D1123" t="s">
        <v>2835</v>
      </c>
    </row>
    <row r="1124" spans="1:4" ht="12.75">
      <c r="A1124">
        <v>199</v>
      </c>
      <c r="B1124" t="s">
        <v>3436</v>
      </c>
      <c r="C1124">
        <v>79239913</v>
      </c>
      <c r="D1124" t="s">
        <v>2837</v>
      </c>
    </row>
    <row r="1125" spans="1:6" ht="12.75">
      <c r="A1125">
        <v>199</v>
      </c>
      <c r="B1125" t="s">
        <v>3437</v>
      </c>
      <c r="C1125">
        <v>79300000</v>
      </c>
      <c r="D1125" t="s">
        <v>2839</v>
      </c>
      <c r="F1125" t="s">
        <v>3438</v>
      </c>
    </row>
    <row r="1126" spans="1:4" ht="12.75">
      <c r="A1126">
        <v>199</v>
      </c>
      <c r="B1126" t="s">
        <v>3439</v>
      </c>
      <c r="C1126">
        <v>79300111</v>
      </c>
      <c r="D1126" t="s">
        <v>2842</v>
      </c>
    </row>
    <row r="1127" spans="1:4" ht="12.75">
      <c r="A1127">
        <v>199</v>
      </c>
      <c r="B1127" t="s">
        <v>3440</v>
      </c>
      <c r="C1127">
        <v>79300211</v>
      </c>
      <c r="D1127" t="s">
        <v>2844</v>
      </c>
    </row>
    <row r="1128" spans="1:4" ht="12.75">
      <c r="A1128">
        <v>199</v>
      </c>
      <c r="B1128" t="s">
        <v>3441</v>
      </c>
      <c r="C1128">
        <v>79300212</v>
      </c>
      <c r="D1128" t="s">
        <v>2846</v>
      </c>
    </row>
    <row r="1129" spans="1:6" ht="12.75">
      <c r="A1129">
        <v>151</v>
      </c>
      <c r="B1129" t="s">
        <v>3442</v>
      </c>
      <c r="C1129">
        <v>79900000</v>
      </c>
      <c r="D1129" t="s">
        <v>2848</v>
      </c>
      <c r="F1129" s="165" t="s">
        <v>3443</v>
      </c>
    </row>
    <row r="1130" spans="1:4" ht="12.75">
      <c r="A1130">
        <v>151</v>
      </c>
      <c r="B1130" t="s">
        <v>3444</v>
      </c>
      <c r="C1130">
        <v>79900111</v>
      </c>
      <c r="D1130" t="s">
        <v>2851</v>
      </c>
    </row>
    <row r="1131" spans="1:4" ht="12.75">
      <c r="A1131">
        <v>151</v>
      </c>
      <c r="B1131" t="s">
        <v>3445</v>
      </c>
      <c r="C1131">
        <v>79900311</v>
      </c>
      <c r="D1131" t="s">
        <v>2853</v>
      </c>
    </row>
    <row r="1132" spans="1:4" ht="12.75">
      <c r="A1132">
        <v>199</v>
      </c>
      <c r="B1132" t="s">
        <v>3446</v>
      </c>
      <c r="C1132">
        <v>79900312</v>
      </c>
      <c r="D1132" t="s">
        <v>2855</v>
      </c>
    </row>
    <row r="1133" spans="1:4" ht="12.75">
      <c r="A1133">
        <v>199</v>
      </c>
      <c r="B1133" t="s">
        <v>3447</v>
      </c>
      <c r="C1133">
        <v>79900313</v>
      </c>
      <c r="D1133" t="s">
        <v>2857</v>
      </c>
    </row>
    <row r="1134" spans="1:4" ht="12.75">
      <c r="A1134">
        <v>199</v>
      </c>
      <c r="B1134" t="s">
        <v>3448</v>
      </c>
      <c r="C1134">
        <v>79900314</v>
      </c>
      <c r="D1134" t="s">
        <v>2859</v>
      </c>
    </row>
    <row r="1135" spans="1:4" ht="12.75">
      <c r="A1135">
        <v>199</v>
      </c>
      <c r="B1135" t="s">
        <v>3449</v>
      </c>
      <c r="C1135">
        <v>79900611</v>
      </c>
      <c r="D1135" t="s">
        <v>2861</v>
      </c>
    </row>
    <row r="1136" spans="1:4" ht="12.75">
      <c r="A1136">
        <v>151</v>
      </c>
      <c r="B1136" t="s">
        <v>3450</v>
      </c>
      <c r="C1136">
        <v>79901211</v>
      </c>
      <c r="D1136" t="s">
        <v>2863</v>
      </c>
    </row>
    <row r="1137" spans="1:4" ht="12.75">
      <c r="A1137">
        <v>199</v>
      </c>
      <c r="B1137" t="s">
        <v>3451</v>
      </c>
      <c r="C1137">
        <v>79901221</v>
      </c>
      <c r="D1137" t="s">
        <v>2865</v>
      </c>
    </row>
    <row r="1138" spans="1:4" ht="12.75">
      <c r="A1138">
        <v>199</v>
      </c>
      <c r="B1138" t="s">
        <v>3452</v>
      </c>
      <c r="C1138">
        <v>79909911</v>
      </c>
      <c r="D1138" t="s">
        <v>2867</v>
      </c>
    </row>
    <row r="1139" spans="1:4" ht="12.75">
      <c r="A1139">
        <v>199</v>
      </c>
      <c r="B1139" t="s">
        <v>3453</v>
      </c>
      <c r="C1139">
        <v>79909912</v>
      </c>
      <c r="D1139" t="s">
        <v>2869</v>
      </c>
    </row>
    <row r="1140" spans="1:4" ht="12.75">
      <c r="A1140">
        <v>199</v>
      </c>
      <c r="B1140" t="s">
        <v>3454</v>
      </c>
      <c r="C1140">
        <v>79909913</v>
      </c>
      <c r="D1140" t="s">
        <v>2871</v>
      </c>
    </row>
    <row r="1141" spans="1:4" ht="12.75">
      <c r="A1141">
        <v>199</v>
      </c>
      <c r="B1141" t="s">
        <v>3455</v>
      </c>
      <c r="C1141">
        <v>79909914</v>
      </c>
      <c r="D1141" t="s">
        <v>2873</v>
      </c>
    </row>
    <row r="1142" spans="1:4" ht="12.75">
      <c r="A1142">
        <v>199</v>
      </c>
      <c r="B1142" t="s">
        <v>3456</v>
      </c>
      <c r="C1142">
        <v>79909921</v>
      </c>
      <c r="D1142" t="s">
        <v>2875</v>
      </c>
    </row>
    <row r="1143" spans="1:4" ht="12.75">
      <c r="A1143">
        <v>199</v>
      </c>
      <c r="B1143" t="s">
        <v>3457</v>
      </c>
      <c r="C1143">
        <v>79909922</v>
      </c>
      <c r="D1143" t="s">
        <v>2877</v>
      </c>
    </row>
    <row r="1144" spans="1:6" ht="12.75">
      <c r="A1144">
        <v>151</v>
      </c>
      <c r="B1144" t="s">
        <v>3458</v>
      </c>
      <c r="C1144">
        <v>80000000</v>
      </c>
      <c r="D1144" t="s">
        <v>2879</v>
      </c>
      <c r="F1144" t="s">
        <v>3459</v>
      </c>
    </row>
    <row r="1145" spans="1:6" ht="12.75">
      <c r="A1145">
        <v>151</v>
      </c>
      <c r="B1145" t="s">
        <v>3460</v>
      </c>
      <c r="C1145">
        <v>81000000</v>
      </c>
      <c r="D1145" t="s">
        <v>2882</v>
      </c>
      <c r="F1145" t="s">
        <v>3461</v>
      </c>
    </row>
    <row r="1146" spans="1:6" ht="12.75">
      <c r="A1146">
        <v>199</v>
      </c>
      <c r="B1146" t="s">
        <v>3462</v>
      </c>
      <c r="C1146">
        <v>81100000</v>
      </c>
      <c r="D1146" t="s">
        <v>2885</v>
      </c>
      <c r="F1146" t="s">
        <v>3463</v>
      </c>
    </row>
    <row r="1147" spans="1:4" ht="12.75">
      <c r="A1147">
        <v>199</v>
      </c>
      <c r="B1147" t="s">
        <v>3464</v>
      </c>
      <c r="C1147">
        <v>81180111</v>
      </c>
      <c r="D1147" t="s">
        <v>2888</v>
      </c>
    </row>
    <row r="1148" spans="1:4" ht="12.75">
      <c r="A1148">
        <v>199</v>
      </c>
      <c r="B1148" t="s">
        <v>3465</v>
      </c>
      <c r="C1148">
        <v>81180121</v>
      </c>
      <c r="D1148" t="s">
        <v>2890</v>
      </c>
    </row>
    <row r="1149" spans="1:4" ht="12.75">
      <c r="A1149">
        <v>199</v>
      </c>
      <c r="B1149" t="s">
        <v>3466</v>
      </c>
      <c r="C1149">
        <v>81180131</v>
      </c>
      <c r="D1149" t="s">
        <v>2892</v>
      </c>
    </row>
    <row r="1150" spans="1:4" ht="12.75">
      <c r="A1150">
        <v>199</v>
      </c>
      <c r="B1150" t="s">
        <v>3467</v>
      </c>
      <c r="C1150">
        <v>81180141</v>
      </c>
      <c r="D1150" t="s">
        <v>2894</v>
      </c>
    </row>
    <row r="1151" spans="1:4" ht="12.75">
      <c r="A1151">
        <v>199</v>
      </c>
      <c r="B1151" t="s">
        <v>3468</v>
      </c>
      <c r="C1151">
        <v>81180151</v>
      </c>
      <c r="D1151" t="s">
        <v>2896</v>
      </c>
    </row>
    <row r="1152" spans="1:4" ht="12.75">
      <c r="A1152">
        <v>199</v>
      </c>
      <c r="B1152" t="s">
        <v>3469</v>
      </c>
      <c r="C1152">
        <v>81180161</v>
      </c>
      <c r="D1152" t="s">
        <v>2898</v>
      </c>
    </row>
    <row r="1153" spans="1:4" ht="12.75">
      <c r="A1153">
        <v>199</v>
      </c>
      <c r="B1153" t="s">
        <v>3470</v>
      </c>
      <c r="C1153">
        <v>81180171</v>
      </c>
      <c r="D1153" t="s">
        <v>2900</v>
      </c>
    </row>
    <row r="1154" spans="1:4" ht="12.75">
      <c r="A1154">
        <v>199</v>
      </c>
      <c r="B1154" t="s">
        <v>3471</v>
      </c>
      <c r="C1154">
        <v>81190011</v>
      </c>
      <c r="D1154" t="s">
        <v>2902</v>
      </c>
    </row>
    <row r="1155" spans="1:6" ht="12.75">
      <c r="A1155">
        <v>199</v>
      </c>
      <c r="B1155" t="s">
        <v>3472</v>
      </c>
      <c r="C1155">
        <v>81200000</v>
      </c>
      <c r="D1155" t="s">
        <v>2904</v>
      </c>
      <c r="F1155" t="s">
        <v>3473</v>
      </c>
    </row>
    <row r="1156" spans="1:4" ht="12.75">
      <c r="A1156">
        <v>199</v>
      </c>
      <c r="B1156" t="s">
        <v>3474</v>
      </c>
      <c r="C1156">
        <v>81280111</v>
      </c>
      <c r="D1156" t="s">
        <v>2907</v>
      </c>
    </row>
    <row r="1157" spans="1:4" ht="12.75">
      <c r="A1157">
        <v>199</v>
      </c>
      <c r="B1157" t="s">
        <v>3475</v>
      </c>
      <c r="C1157">
        <v>81280121</v>
      </c>
      <c r="D1157" t="s">
        <v>2909</v>
      </c>
    </row>
    <row r="1158" spans="1:4" ht="12.75">
      <c r="A1158">
        <v>199</v>
      </c>
      <c r="B1158" t="s">
        <v>3476</v>
      </c>
      <c r="C1158">
        <v>81280131</v>
      </c>
      <c r="D1158" t="s">
        <v>2911</v>
      </c>
    </row>
    <row r="1159" spans="1:4" ht="12.75">
      <c r="A1159">
        <v>199</v>
      </c>
      <c r="B1159" t="s">
        <v>3477</v>
      </c>
      <c r="C1159">
        <v>81280141</v>
      </c>
      <c r="D1159" t="s">
        <v>2913</v>
      </c>
    </row>
    <row r="1160" spans="1:4" ht="12.75">
      <c r="A1160">
        <v>199</v>
      </c>
      <c r="B1160" t="s">
        <v>3478</v>
      </c>
      <c r="C1160">
        <v>81280151</v>
      </c>
      <c r="D1160" t="s">
        <v>2915</v>
      </c>
    </row>
    <row r="1161" spans="1:4" ht="12.75">
      <c r="A1161">
        <v>199</v>
      </c>
      <c r="B1161" t="s">
        <v>3479</v>
      </c>
      <c r="C1161">
        <v>81280161</v>
      </c>
      <c r="D1161" t="s">
        <v>2917</v>
      </c>
    </row>
    <row r="1162" spans="1:4" ht="12.75">
      <c r="A1162">
        <v>199</v>
      </c>
      <c r="B1162" t="s">
        <v>3480</v>
      </c>
      <c r="C1162">
        <v>81290011</v>
      </c>
      <c r="D1162" t="s">
        <v>2919</v>
      </c>
    </row>
    <row r="1163" spans="1:6" ht="12.75">
      <c r="A1163">
        <v>199</v>
      </c>
      <c r="B1163" t="s">
        <v>3481</v>
      </c>
      <c r="C1163">
        <v>82000000</v>
      </c>
      <c r="D1163" t="s">
        <v>2921</v>
      </c>
      <c r="F1163" t="s">
        <v>3482</v>
      </c>
    </row>
    <row r="1164" spans="1:6" ht="12.75">
      <c r="A1164">
        <v>199</v>
      </c>
      <c r="B1164" t="s">
        <v>3483</v>
      </c>
      <c r="C1164">
        <v>82100000</v>
      </c>
      <c r="D1164" t="s">
        <v>2924</v>
      </c>
      <c r="F1164" t="s">
        <v>3484</v>
      </c>
    </row>
    <row r="1165" spans="1:4" ht="12.75">
      <c r="A1165">
        <v>199</v>
      </c>
      <c r="B1165" t="s">
        <v>3485</v>
      </c>
      <c r="C1165">
        <v>82130011</v>
      </c>
      <c r="D1165" t="s">
        <v>2927</v>
      </c>
    </row>
    <row r="1166" spans="1:4" ht="12.75">
      <c r="A1166">
        <v>199</v>
      </c>
      <c r="B1166" t="s">
        <v>3486</v>
      </c>
      <c r="C1166">
        <v>82180111</v>
      </c>
      <c r="D1166" t="s">
        <v>2929</v>
      </c>
    </row>
    <row r="1167" spans="1:4" ht="12.75">
      <c r="A1167">
        <v>199</v>
      </c>
      <c r="B1167" t="s">
        <v>3487</v>
      </c>
      <c r="C1167">
        <v>82180121</v>
      </c>
      <c r="D1167" t="s">
        <v>2931</v>
      </c>
    </row>
    <row r="1168" spans="1:6" ht="12.75">
      <c r="A1168">
        <v>199</v>
      </c>
      <c r="B1168" t="s">
        <v>3488</v>
      </c>
      <c r="C1168">
        <v>82200000</v>
      </c>
      <c r="D1168" t="s">
        <v>2933</v>
      </c>
      <c r="F1168" t="s">
        <v>3489</v>
      </c>
    </row>
    <row r="1169" spans="1:4" ht="12.75">
      <c r="A1169">
        <v>199</v>
      </c>
      <c r="B1169" t="s">
        <v>3490</v>
      </c>
      <c r="C1169">
        <v>82200011</v>
      </c>
      <c r="D1169" t="s">
        <v>2936</v>
      </c>
    </row>
    <row r="1170" spans="1:4" ht="12.75">
      <c r="A1170">
        <v>199</v>
      </c>
      <c r="B1170" t="s">
        <v>3491</v>
      </c>
      <c r="C1170">
        <v>82200012</v>
      </c>
      <c r="D1170" t="s">
        <v>2938</v>
      </c>
    </row>
    <row r="1171" spans="1:6" ht="12.75">
      <c r="A1171">
        <v>199</v>
      </c>
      <c r="B1171" t="s">
        <v>3492</v>
      </c>
      <c r="C1171">
        <v>82300000</v>
      </c>
      <c r="D1171" t="s">
        <v>2940</v>
      </c>
      <c r="F1171" t="s">
        <v>3493</v>
      </c>
    </row>
    <row r="1172" spans="1:4" ht="12.75">
      <c r="A1172">
        <v>199</v>
      </c>
      <c r="B1172" t="s">
        <v>3493</v>
      </c>
      <c r="C1172">
        <v>82300011</v>
      </c>
      <c r="D1172" t="s">
        <v>2942</v>
      </c>
    </row>
    <row r="1173" spans="1:6" ht="12.75">
      <c r="A1173">
        <v>199</v>
      </c>
      <c r="B1173" t="s">
        <v>3494</v>
      </c>
      <c r="C1173">
        <v>83000000</v>
      </c>
      <c r="D1173" t="s">
        <v>2944</v>
      </c>
      <c r="F1173" t="s">
        <v>3495</v>
      </c>
    </row>
    <row r="1174" spans="1:4" ht="12.75">
      <c r="A1174">
        <v>199</v>
      </c>
      <c r="B1174" t="s">
        <v>3496</v>
      </c>
      <c r="C1174">
        <v>83000611</v>
      </c>
      <c r="D1174" t="s">
        <v>2947</v>
      </c>
    </row>
    <row r="1175" spans="1:4" ht="12.75">
      <c r="A1175">
        <v>199</v>
      </c>
      <c r="B1175" t="s">
        <v>3497</v>
      </c>
      <c r="C1175">
        <v>83000711</v>
      </c>
      <c r="D1175" t="s">
        <v>2949</v>
      </c>
    </row>
    <row r="1176" spans="1:6" ht="12.75">
      <c r="A1176">
        <v>151</v>
      </c>
      <c r="B1176" t="s">
        <v>3498</v>
      </c>
      <c r="C1176">
        <v>84000000</v>
      </c>
      <c r="D1176" t="s">
        <v>2951</v>
      </c>
      <c r="F1176" t="s">
        <v>3499</v>
      </c>
    </row>
    <row r="1177" spans="1:6" ht="12.75">
      <c r="A1177">
        <v>199</v>
      </c>
      <c r="B1177" t="s">
        <v>3500</v>
      </c>
      <c r="C1177">
        <v>84100000</v>
      </c>
      <c r="D1177" t="s">
        <v>2656</v>
      </c>
      <c r="F1177" t="s">
        <v>3501</v>
      </c>
    </row>
    <row r="1178" spans="1:4" ht="12.75">
      <c r="A1178">
        <v>199</v>
      </c>
      <c r="B1178" t="s">
        <v>3502</v>
      </c>
      <c r="C1178">
        <v>84180111</v>
      </c>
      <c r="D1178" t="s">
        <v>2699</v>
      </c>
    </row>
    <row r="1179" spans="1:4" ht="12.75">
      <c r="A1179">
        <v>199</v>
      </c>
      <c r="B1179" t="s">
        <v>3503</v>
      </c>
      <c r="C1179">
        <v>84180311</v>
      </c>
      <c r="D1179" t="s">
        <v>2752</v>
      </c>
    </row>
    <row r="1180" spans="1:4" ht="12.75">
      <c r="A1180">
        <v>199</v>
      </c>
      <c r="B1180" t="s">
        <v>3504</v>
      </c>
      <c r="C1180">
        <v>84180511</v>
      </c>
      <c r="D1180" t="s">
        <v>2958</v>
      </c>
    </row>
    <row r="1181" spans="1:4" ht="12.75">
      <c r="A1181">
        <v>199</v>
      </c>
      <c r="B1181" t="s">
        <v>3505</v>
      </c>
      <c r="C1181">
        <v>84180811</v>
      </c>
      <c r="D1181" t="s">
        <v>2701</v>
      </c>
    </row>
    <row r="1182" spans="1:4" ht="12.75">
      <c r="A1182">
        <v>199</v>
      </c>
      <c r="B1182" t="s">
        <v>3506</v>
      </c>
      <c r="C1182">
        <v>84181011</v>
      </c>
      <c r="D1182" t="s">
        <v>2961</v>
      </c>
    </row>
    <row r="1183" spans="1:4" ht="12.75">
      <c r="A1183">
        <v>199</v>
      </c>
      <c r="B1183" t="s">
        <v>3507</v>
      </c>
      <c r="C1183">
        <v>84181021</v>
      </c>
      <c r="D1183" t="s">
        <v>2963</v>
      </c>
    </row>
    <row r="1184" spans="1:4" ht="12.75">
      <c r="A1184">
        <v>199</v>
      </c>
      <c r="B1184" t="s">
        <v>3508</v>
      </c>
      <c r="C1184">
        <v>84181051</v>
      </c>
      <c r="D1184" t="s">
        <v>2965</v>
      </c>
    </row>
    <row r="1185" spans="1:4" ht="12.75">
      <c r="A1185">
        <v>199</v>
      </c>
      <c r="B1185" t="s">
        <v>3509</v>
      </c>
      <c r="C1185">
        <v>84181061</v>
      </c>
      <c r="D1185" t="s">
        <v>2967</v>
      </c>
    </row>
    <row r="1186" spans="1:4" ht="12.75">
      <c r="A1186">
        <v>199</v>
      </c>
      <c r="B1186" t="s">
        <v>3510</v>
      </c>
      <c r="C1186">
        <v>84181071</v>
      </c>
      <c r="D1186" t="s">
        <v>2969</v>
      </c>
    </row>
    <row r="1187" spans="1:4" ht="12.75">
      <c r="A1187">
        <v>199</v>
      </c>
      <c r="B1187" t="s">
        <v>3511</v>
      </c>
      <c r="C1187">
        <v>84181091</v>
      </c>
      <c r="D1187" t="s">
        <v>2713</v>
      </c>
    </row>
    <row r="1188" spans="1:4" ht="12.75">
      <c r="A1188">
        <v>199</v>
      </c>
      <c r="B1188" t="s">
        <v>3512</v>
      </c>
      <c r="C1188">
        <v>84189911</v>
      </c>
      <c r="D1188" t="s">
        <v>2717</v>
      </c>
    </row>
    <row r="1189" spans="1:6" ht="12.75">
      <c r="A1189">
        <v>199</v>
      </c>
      <c r="B1189" t="s">
        <v>3513</v>
      </c>
      <c r="C1189">
        <v>84200000</v>
      </c>
      <c r="D1189" t="s">
        <v>2719</v>
      </c>
      <c r="F1189" t="s">
        <v>3514</v>
      </c>
    </row>
    <row r="1190" spans="1:4" ht="12.75">
      <c r="A1190">
        <v>199</v>
      </c>
      <c r="B1190" t="s">
        <v>3515</v>
      </c>
      <c r="C1190">
        <v>84280111</v>
      </c>
      <c r="D1190" t="s">
        <v>2975</v>
      </c>
    </row>
    <row r="1191" spans="1:4" ht="12.75">
      <c r="A1191">
        <v>199</v>
      </c>
      <c r="B1191" t="s">
        <v>3516</v>
      </c>
      <c r="C1191">
        <v>84280311</v>
      </c>
      <c r="D1191" t="s">
        <v>2752</v>
      </c>
    </row>
    <row r="1192" spans="1:4" ht="12.75">
      <c r="A1192">
        <v>199</v>
      </c>
      <c r="B1192" t="s">
        <v>3517</v>
      </c>
      <c r="C1192">
        <v>84280511</v>
      </c>
      <c r="D1192" t="s">
        <v>2958</v>
      </c>
    </row>
    <row r="1193" spans="1:4" ht="12.75">
      <c r="A1193">
        <v>199</v>
      </c>
      <c r="B1193" t="s">
        <v>3518</v>
      </c>
      <c r="C1193">
        <v>84281011</v>
      </c>
      <c r="D1193" t="s">
        <v>2979</v>
      </c>
    </row>
    <row r="1194" spans="1:4" ht="12.75">
      <c r="A1194">
        <v>199</v>
      </c>
      <c r="B1194" t="s">
        <v>3519</v>
      </c>
      <c r="C1194">
        <v>84281021</v>
      </c>
      <c r="D1194" t="s">
        <v>2981</v>
      </c>
    </row>
    <row r="1195" spans="1:4" ht="12.75">
      <c r="A1195">
        <v>199</v>
      </c>
      <c r="B1195" t="s">
        <v>3520</v>
      </c>
      <c r="C1195">
        <v>84281051</v>
      </c>
      <c r="D1195" t="s">
        <v>2983</v>
      </c>
    </row>
    <row r="1196" spans="1:4" ht="12.75">
      <c r="A1196">
        <v>199</v>
      </c>
      <c r="B1196" t="s">
        <v>3521</v>
      </c>
      <c r="C1196">
        <v>84281061</v>
      </c>
      <c r="D1196" t="s">
        <v>2985</v>
      </c>
    </row>
    <row r="1197" spans="1:4" ht="12.75">
      <c r="A1197">
        <v>199</v>
      </c>
      <c r="B1197" t="s">
        <v>3522</v>
      </c>
      <c r="C1197">
        <v>84281071</v>
      </c>
      <c r="D1197" t="s">
        <v>2987</v>
      </c>
    </row>
    <row r="1198" spans="1:4" ht="12.75">
      <c r="A1198">
        <v>199</v>
      </c>
      <c r="B1198" t="s">
        <v>3523</v>
      </c>
      <c r="C1198">
        <v>84281091</v>
      </c>
      <c r="D1198" t="s">
        <v>2746</v>
      </c>
    </row>
    <row r="1199" spans="1:4" ht="12.75">
      <c r="A1199">
        <v>199</v>
      </c>
      <c r="B1199" t="s">
        <v>3524</v>
      </c>
      <c r="C1199">
        <v>84289911</v>
      </c>
      <c r="D1199" t="s">
        <v>2728</v>
      </c>
    </row>
    <row r="1200" spans="1:6" ht="12.75">
      <c r="A1200">
        <v>199</v>
      </c>
      <c r="B1200" t="s">
        <v>3525</v>
      </c>
      <c r="C1200">
        <v>84300000</v>
      </c>
      <c r="D1200" t="s">
        <v>2749</v>
      </c>
      <c r="F1200" t="s">
        <v>3526</v>
      </c>
    </row>
    <row r="1201" spans="1:4" ht="12.75">
      <c r="A1201">
        <v>199</v>
      </c>
      <c r="B1201" t="s">
        <v>3527</v>
      </c>
      <c r="C1201">
        <v>84380111</v>
      </c>
      <c r="D1201" t="s">
        <v>2754</v>
      </c>
    </row>
    <row r="1202" spans="1:4" ht="12.75">
      <c r="A1202">
        <v>199</v>
      </c>
      <c r="B1202" t="s">
        <v>3528</v>
      </c>
      <c r="C1202">
        <v>84381011</v>
      </c>
      <c r="D1202" t="s">
        <v>2994</v>
      </c>
    </row>
    <row r="1203" spans="1:4" ht="12.75">
      <c r="A1203">
        <v>199</v>
      </c>
      <c r="B1203" t="s">
        <v>3529</v>
      </c>
      <c r="C1203">
        <v>84381021</v>
      </c>
      <c r="D1203" t="s">
        <v>2996</v>
      </c>
    </row>
    <row r="1204" spans="1:4" ht="12.75">
      <c r="A1204">
        <v>199</v>
      </c>
      <c r="B1204" t="s">
        <v>3530</v>
      </c>
      <c r="C1204">
        <v>84381091</v>
      </c>
      <c r="D1204" t="s">
        <v>2760</v>
      </c>
    </row>
    <row r="1205" spans="1:4" ht="12.75">
      <c r="A1205">
        <v>199</v>
      </c>
      <c r="B1205" t="s">
        <v>3531</v>
      </c>
      <c r="C1205">
        <v>84389911</v>
      </c>
      <c r="D1205" t="s">
        <v>2762</v>
      </c>
    </row>
    <row r="1206" spans="1:6" ht="12.75">
      <c r="A1206">
        <v>199</v>
      </c>
      <c r="B1206" t="s">
        <v>3532</v>
      </c>
      <c r="C1206">
        <v>84400000</v>
      </c>
      <c r="D1206" t="s">
        <v>2764</v>
      </c>
      <c r="F1206" t="s">
        <v>3533</v>
      </c>
    </row>
    <row r="1207" spans="1:4" ht="12.75">
      <c r="A1207">
        <v>199</v>
      </c>
      <c r="B1207" t="s">
        <v>3534</v>
      </c>
      <c r="C1207">
        <v>84400011</v>
      </c>
      <c r="D1207" t="s">
        <v>2767</v>
      </c>
    </row>
    <row r="1208" spans="1:4" ht="12.75">
      <c r="A1208">
        <v>199</v>
      </c>
      <c r="B1208" t="s">
        <v>3535</v>
      </c>
      <c r="C1208">
        <v>84481011</v>
      </c>
      <c r="D1208" t="s">
        <v>3003</v>
      </c>
    </row>
    <row r="1209" spans="1:6" ht="12.75">
      <c r="A1209">
        <v>199</v>
      </c>
      <c r="B1209" t="s">
        <v>3536</v>
      </c>
      <c r="C1209">
        <v>84500000</v>
      </c>
      <c r="D1209" t="s">
        <v>2771</v>
      </c>
      <c r="F1209" t="s">
        <v>3537</v>
      </c>
    </row>
    <row r="1210" spans="1:4" ht="12.75">
      <c r="A1210">
        <v>199</v>
      </c>
      <c r="B1210" t="s">
        <v>3537</v>
      </c>
      <c r="C1210">
        <v>84580111</v>
      </c>
      <c r="D1210" t="s">
        <v>3006</v>
      </c>
    </row>
    <row r="1211" spans="1:6" ht="12.75">
      <c r="A1211">
        <v>199</v>
      </c>
      <c r="B1211" t="s">
        <v>3538</v>
      </c>
      <c r="C1211">
        <v>84600000</v>
      </c>
      <c r="D1211" t="s">
        <v>2780</v>
      </c>
      <c r="F1211" t="s">
        <v>3539</v>
      </c>
    </row>
    <row r="1212" spans="1:4" ht="12.75">
      <c r="A1212">
        <v>199</v>
      </c>
      <c r="B1212" t="s">
        <v>3539</v>
      </c>
      <c r="C1212">
        <v>84680111</v>
      </c>
      <c r="D1212" t="s">
        <v>2783</v>
      </c>
    </row>
    <row r="1213" spans="1:6" ht="12.75">
      <c r="A1213">
        <v>199</v>
      </c>
      <c r="B1213" t="s">
        <v>3540</v>
      </c>
      <c r="C1213">
        <v>84700000</v>
      </c>
      <c r="D1213" t="s">
        <v>2787</v>
      </c>
      <c r="F1213" t="s">
        <v>3541</v>
      </c>
    </row>
    <row r="1214" spans="1:4" ht="12.75">
      <c r="A1214">
        <v>199</v>
      </c>
      <c r="B1214" t="s">
        <v>3541</v>
      </c>
      <c r="C1214">
        <v>84780111</v>
      </c>
      <c r="D1214" t="s">
        <v>2789</v>
      </c>
    </row>
    <row r="1215" spans="1:6" ht="12.75">
      <c r="A1215">
        <v>199</v>
      </c>
      <c r="B1215" t="s">
        <v>3542</v>
      </c>
      <c r="C1215">
        <v>84800000</v>
      </c>
      <c r="D1215" t="s">
        <v>2791</v>
      </c>
      <c r="F1215" t="s">
        <v>3543</v>
      </c>
    </row>
    <row r="1216" spans="1:4" ht="12.75">
      <c r="A1216">
        <v>199</v>
      </c>
      <c r="B1216" t="s">
        <v>3543</v>
      </c>
      <c r="C1216">
        <v>84880111</v>
      </c>
      <c r="D1216" t="s">
        <v>3013</v>
      </c>
    </row>
    <row r="1217" spans="1:6" ht="12.75">
      <c r="A1217">
        <v>151</v>
      </c>
      <c r="B1217" t="s">
        <v>3544</v>
      </c>
      <c r="C1217">
        <v>89000000</v>
      </c>
      <c r="D1217" t="s">
        <v>3015</v>
      </c>
      <c r="F1217" t="s">
        <v>3545</v>
      </c>
    </row>
    <row r="1218" spans="1:6" ht="12.75">
      <c r="A1218">
        <v>199</v>
      </c>
      <c r="B1218" t="s">
        <v>3546</v>
      </c>
      <c r="C1218">
        <v>89100000</v>
      </c>
      <c r="D1218" t="s">
        <v>3018</v>
      </c>
      <c r="F1218" t="s">
        <v>3547</v>
      </c>
    </row>
    <row r="1219" spans="1:4" ht="12.75">
      <c r="A1219">
        <v>199</v>
      </c>
      <c r="B1219" t="s">
        <v>3547</v>
      </c>
      <c r="C1219">
        <v>89100011</v>
      </c>
      <c r="D1219" t="s">
        <v>3020</v>
      </c>
    </row>
    <row r="1220" spans="1:6" ht="12.75">
      <c r="A1220">
        <v>151</v>
      </c>
      <c r="B1220" t="s">
        <v>3548</v>
      </c>
      <c r="C1220">
        <v>89900000</v>
      </c>
      <c r="D1220" t="s">
        <v>3022</v>
      </c>
      <c r="F1220" t="s">
        <v>3549</v>
      </c>
    </row>
    <row r="1221" spans="1:4" ht="12.75">
      <c r="A1221">
        <v>199</v>
      </c>
      <c r="B1221" t="s">
        <v>3550</v>
      </c>
      <c r="C1221">
        <v>89900011</v>
      </c>
      <c r="D1221" t="s">
        <v>3025</v>
      </c>
    </row>
    <row r="1222" spans="1:4" ht="12.75">
      <c r="A1222">
        <v>199</v>
      </c>
      <c r="B1222" t="s">
        <v>3551</v>
      </c>
      <c r="C1222">
        <v>89980111</v>
      </c>
      <c r="D1222" t="s">
        <v>3027</v>
      </c>
    </row>
    <row r="1223" spans="1:6" ht="12.75">
      <c r="A1223">
        <v>151</v>
      </c>
      <c r="B1223" t="s">
        <v>3552</v>
      </c>
      <c r="C1223">
        <v>90000000000</v>
      </c>
      <c r="D1223" t="s">
        <v>3553</v>
      </c>
      <c r="F1223" t="s">
        <v>3554</v>
      </c>
    </row>
    <row r="1224" spans="1:6" ht="12.75">
      <c r="A1224">
        <v>151</v>
      </c>
      <c r="B1224" t="s">
        <v>3555</v>
      </c>
      <c r="C1224">
        <v>91000000000</v>
      </c>
      <c r="D1224" t="s">
        <v>3556</v>
      </c>
      <c r="F1224" t="s">
        <v>3557</v>
      </c>
    </row>
    <row r="1225" spans="1:6" ht="12.75">
      <c r="A1225">
        <v>151</v>
      </c>
      <c r="B1225" t="s">
        <v>3558</v>
      </c>
      <c r="C1225">
        <v>91100000000</v>
      </c>
      <c r="D1225" t="s">
        <v>3559</v>
      </c>
      <c r="F1225" t="s">
        <v>3560</v>
      </c>
    </row>
    <row r="1226" spans="1:6" ht="12.75">
      <c r="A1226">
        <v>151</v>
      </c>
      <c r="B1226" t="s">
        <v>3560</v>
      </c>
      <c r="C1226">
        <v>91110000000</v>
      </c>
      <c r="D1226" t="s">
        <v>3561</v>
      </c>
      <c r="F1226" t="s">
        <v>3562</v>
      </c>
    </row>
    <row r="1227" spans="1:6" ht="12.75">
      <c r="A1227">
        <v>151</v>
      </c>
      <c r="B1227" t="s">
        <v>3562</v>
      </c>
      <c r="C1227">
        <v>91111000000</v>
      </c>
      <c r="D1227" t="s">
        <v>3563</v>
      </c>
      <c r="F1227" t="s">
        <v>3564</v>
      </c>
    </row>
    <row r="1228" spans="1:6" ht="12.75">
      <c r="A1228">
        <v>151</v>
      </c>
      <c r="B1228" t="s">
        <v>3565</v>
      </c>
      <c r="C1228">
        <v>91111100000</v>
      </c>
      <c r="D1228" t="s">
        <v>3566</v>
      </c>
      <c r="F1228" s="165" t="s">
        <v>3567</v>
      </c>
    </row>
    <row r="1229" spans="1:4" ht="12.75">
      <c r="A1229">
        <v>151</v>
      </c>
      <c r="B1229" t="s">
        <v>3568</v>
      </c>
      <c r="C1229">
        <v>91111120111</v>
      </c>
      <c r="D1229" t="s">
        <v>3569</v>
      </c>
    </row>
    <row r="1230" spans="1:4" ht="12.75">
      <c r="A1230">
        <v>199</v>
      </c>
      <c r="B1230" t="s">
        <v>3570</v>
      </c>
      <c r="C1230">
        <v>91111120112</v>
      </c>
      <c r="D1230" t="s">
        <v>3571</v>
      </c>
    </row>
    <row r="1231" spans="1:4" ht="12.75">
      <c r="A1231">
        <v>199</v>
      </c>
      <c r="B1231" t="s">
        <v>3572</v>
      </c>
      <c r="C1231">
        <v>91111120113</v>
      </c>
      <c r="D1231" t="s">
        <v>3573</v>
      </c>
    </row>
    <row r="1232" spans="1:4" ht="12.75">
      <c r="A1232">
        <v>199</v>
      </c>
      <c r="B1232" t="s">
        <v>3574</v>
      </c>
      <c r="C1232">
        <v>91111120114</v>
      </c>
      <c r="D1232" t="s">
        <v>3575</v>
      </c>
    </row>
    <row r="1233" spans="1:4" ht="12.75">
      <c r="A1233">
        <v>199</v>
      </c>
      <c r="B1233" t="s">
        <v>3576</v>
      </c>
      <c r="C1233">
        <v>91111130311</v>
      </c>
      <c r="D1233" t="s">
        <v>3577</v>
      </c>
    </row>
    <row r="1234" spans="1:4" ht="12.75">
      <c r="A1234">
        <v>199</v>
      </c>
      <c r="B1234" t="s">
        <v>3578</v>
      </c>
      <c r="C1234">
        <v>91111130312</v>
      </c>
      <c r="D1234" t="s">
        <v>3579</v>
      </c>
    </row>
    <row r="1235" spans="1:4" ht="12.75">
      <c r="A1235">
        <v>199</v>
      </c>
      <c r="B1235" t="s">
        <v>3580</v>
      </c>
      <c r="C1235">
        <v>91111130313</v>
      </c>
      <c r="D1235" t="s">
        <v>3581</v>
      </c>
    </row>
    <row r="1236" spans="1:4" ht="12.75">
      <c r="A1236">
        <v>199</v>
      </c>
      <c r="B1236" t="s">
        <v>3582</v>
      </c>
      <c r="C1236">
        <v>91111130314</v>
      </c>
      <c r="D1236" t="s">
        <v>3583</v>
      </c>
    </row>
    <row r="1237" spans="1:4" ht="12.75">
      <c r="A1237">
        <v>199</v>
      </c>
      <c r="B1237" t="s">
        <v>3584</v>
      </c>
      <c r="C1237">
        <v>91111130341</v>
      </c>
      <c r="D1237" t="s">
        <v>3585</v>
      </c>
    </row>
    <row r="1238" spans="1:4" ht="12.75">
      <c r="A1238">
        <v>199</v>
      </c>
      <c r="B1238" t="s">
        <v>3586</v>
      </c>
      <c r="C1238">
        <v>91111130342</v>
      </c>
      <c r="D1238" t="s">
        <v>3587</v>
      </c>
    </row>
    <row r="1239" spans="1:4" ht="12.75">
      <c r="A1239">
        <v>199</v>
      </c>
      <c r="B1239" t="s">
        <v>3588</v>
      </c>
      <c r="C1239">
        <v>91111130343</v>
      </c>
      <c r="D1239" t="s">
        <v>3589</v>
      </c>
    </row>
    <row r="1240" spans="1:4" ht="12.75">
      <c r="A1240">
        <v>199</v>
      </c>
      <c r="B1240" t="s">
        <v>3590</v>
      </c>
      <c r="C1240">
        <v>91111130344</v>
      </c>
      <c r="D1240" t="s">
        <v>3591</v>
      </c>
    </row>
    <row r="1241" spans="1:4" ht="12.75">
      <c r="A1241">
        <v>199</v>
      </c>
      <c r="B1241" t="s">
        <v>3592</v>
      </c>
      <c r="C1241">
        <v>91111180111</v>
      </c>
      <c r="D1241" t="s">
        <v>3593</v>
      </c>
    </row>
    <row r="1242" spans="1:4" ht="12.75">
      <c r="A1242">
        <v>199</v>
      </c>
      <c r="B1242" t="s">
        <v>3594</v>
      </c>
      <c r="C1242">
        <v>91111180112</v>
      </c>
      <c r="D1242" t="s">
        <v>3595</v>
      </c>
    </row>
    <row r="1243" spans="1:4" ht="12.75">
      <c r="A1243">
        <v>199</v>
      </c>
      <c r="B1243" t="s">
        <v>3596</v>
      </c>
      <c r="C1243">
        <v>91111180113</v>
      </c>
      <c r="D1243" t="s">
        <v>3597</v>
      </c>
    </row>
    <row r="1244" spans="1:4" ht="12.75">
      <c r="A1244">
        <v>199</v>
      </c>
      <c r="B1244" t="s">
        <v>3598</v>
      </c>
      <c r="C1244">
        <v>91111180114</v>
      </c>
      <c r="D1244" t="s">
        <v>3599</v>
      </c>
    </row>
    <row r="1245" spans="1:4" ht="12.75">
      <c r="A1245">
        <v>199</v>
      </c>
      <c r="B1245" t="s">
        <v>3600</v>
      </c>
      <c r="C1245">
        <v>91111180141</v>
      </c>
      <c r="D1245" t="s">
        <v>3601</v>
      </c>
    </row>
    <row r="1246" spans="1:4" ht="12.75">
      <c r="A1246">
        <v>199</v>
      </c>
      <c r="B1246" t="s">
        <v>3602</v>
      </c>
      <c r="C1246">
        <v>91111180142</v>
      </c>
      <c r="D1246" t="s">
        <v>3603</v>
      </c>
    </row>
    <row r="1247" spans="1:4" ht="12.75">
      <c r="A1247">
        <v>199</v>
      </c>
      <c r="B1247" t="s">
        <v>3604</v>
      </c>
      <c r="C1247">
        <v>91111180143</v>
      </c>
      <c r="D1247" t="s">
        <v>3605</v>
      </c>
    </row>
    <row r="1248" spans="1:4" ht="12.75">
      <c r="A1248">
        <v>199</v>
      </c>
      <c r="B1248" t="s">
        <v>3606</v>
      </c>
      <c r="C1248">
        <v>91111180144</v>
      </c>
      <c r="D1248" t="s">
        <v>3607</v>
      </c>
    </row>
    <row r="1249" spans="1:4" ht="12.75">
      <c r="A1249">
        <v>199</v>
      </c>
      <c r="B1249" t="s">
        <v>3608</v>
      </c>
      <c r="C1249">
        <v>91111180231</v>
      </c>
      <c r="D1249" t="s">
        <v>3609</v>
      </c>
    </row>
    <row r="1250" spans="1:4" ht="12.75">
      <c r="A1250">
        <v>199</v>
      </c>
      <c r="B1250" t="s">
        <v>3610</v>
      </c>
      <c r="C1250">
        <v>91111180232</v>
      </c>
      <c r="D1250" t="s">
        <v>3611</v>
      </c>
    </row>
    <row r="1251" spans="1:4" ht="12.75">
      <c r="A1251">
        <v>199</v>
      </c>
      <c r="B1251" t="s">
        <v>3612</v>
      </c>
      <c r="C1251">
        <v>91111180233</v>
      </c>
      <c r="D1251" t="s">
        <v>3613</v>
      </c>
    </row>
    <row r="1252" spans="1:4" ht="12.75">
      <c r="A1252">
        <v>199</v>
      </c>
      <c r="B1252" t="s">
        <v>3614</v>
      </c>
      <c r="C1252">
        <v>91111180234</v>
      </c>
      <c r="D1252" t="s">
        <v>3615</v>
      </c>
    </row>
    <row r="1253" spans="1:4" ht="12.75">
      <c r="A1253">
        <v>199</v>
      </c>
      <c r="B1253" t="s">
        <v>3616</v>
      </c>
      <c r="C1253">
        <v>91111180241</v>
      </c>
      <c r="D1253" t="s">
        <v>3617</v>
      </c>
    </row>
    <row r="1254" spans="1:6" ht="12.75">
      <c r="A1254">
        <v>199</v>
      </c>
      <c r="B1254" t="s">
        <v>3618</v>
      </c>
      <c r="C1254">
        <v>91111200000</v>
      </c>
      <c r="D1254" t="s">
        <v>3619</v>
      </c>
      <c r="F1254" s="165" t="s">
        <v>3620</v>
      </c>
    </row>
    <row r="1255" spans="1:4" ht="12.75">
      <c r="A1255">
        <v>199</v>
      </c>
      <c r="B1255" t="s">
        <v>3621</v>
      </c>
      <c r="C1255">
        <v>91111210111</v>
      </c>
      <c r="D1255" t="s">
        <v>3622</v>
      </c>
    </row>
    <row r="1256" spans="1:4" ht="12.75">
      <c r="A1256">
        <v>199</v>
      </c>
      <c r="B1256" t="s">
        <v>3623</v>
      </c>
      <c r="C1256">
        <v>91111210112</v>
      </c>
      <c r="D1256" t="s">
        <v>3624</v>
      </c>
    </row>
    <row r="1257" spans="1:4" ht="12.75">
      <c r="A1257">
        <v>199</v>
      </c>
      <c r="B1257" t="s">
        <v>3625</v>
      </c>
      <c r="C1257">
        <v>91111210113</v>
      </c>
      <c r="D1257" t="s">
        <v>3626</v>
      </c>
    </row>
    <row r="1258" spans="1:4" ht="12.75">
      <c r="A1258">
        <v>199</v>
      </c>
      <c r="B1258" t="s">
        <v>3627</v>
      </c>
      <c r="C1258">
        <v>91111210114</v>
      </c>
      <c r="D1258" t="s">
        <v>3628</v>
      </c>
    </row>
    <row r="1259" spans="1:4" ht="12.75">
      <c r="A1259">
        <v>199</v>
      </c>
      <c r="B1259" t="s">
        <v>3629</v>
      </c>
      <c r="C1259">
        <v>91111210411</v>
      </c>
      <c r="D1259" t="s">
        <v>3630</v>
      </c>
    </row>
    <row r="1260" spans="1:4" ht="12.75">
      <c r="A1260">
        <v>199</v>
      </c>
      <c r="B1260" t="s">
        <v>3631</v>
      </c>
      <c r="C1260">
        <v>91111210412</v>
      </c>
      <c r="D1260" t="s">
        <v>3632</v>
      </c>
    </row>
    <row r="1261" spans="1:4" ht="12.75">
      <c r="A1261">
        <v>199</v>
      </c>
      <c r="B1261" t="s">
        <v>3633</v>
      </c>
      <c r="C1261">
        <v>91111210413</v>
      </c>
      <c r="D1261" t="s">
        <v>3634</v>
      </c>
    </row>
    <row r="1262" spans="1:4" ht="12.75">
      <c r="A1262">
        <v>199</v>
      </c>
      <c r="B1262" t="s">
        <v>3635</v>
      </c>
      <c r="C1262">
        <v>91111210414</v>
      </c>
      <c r="D1262" t="s">
        <v>3636</v>
      </c>
    </row>
    <row r="1263" spans="1:4" ht="12.75">
      <c r="A1263">
        <v>199</v>
      </c>
      <c r="B1263" t="s">
        <v>3637</v>
      </c>
      <c r="C1263">
        <v>91111210511</v>
      </c>
      <c r="D1263" t="s">
        <v>3638</v>
      </c>
    </row>
    <row r="1264" spans="1:4" ht="12.75">
      <c r="A1264">
        <v>199</v>
      </c>
      <c r="B1264" t="s">
        <v>3639</v>
      </c>
      <c r="C1264">
        <v>91111210512</v>
      </c>
      <c r="D1264" t="s">
        <v>3640</v>
      </c>
    </row>
    <row r="1265" spans="1:4" ht="12.75">
      <c r="A1265">
        <v>199</v>
      </c>
      <c r="B1265" t="s">
        <v>3641</v>
      </c>
      <c r="C1265">
        <v>91111210513</v>
      </c>
      <c r="D1265" t="s">
        <v>3642</v>
      </c>
    </row>
    <row r="1266" spans="1:4" ht="12.75">
      <c r="A1266">
        <v>199</v>
      </c>
      <c r="B1266" t="s">
        <v>3643</v>
      </c>
      <c r="C1266">
        <v>91111210514</v>
      </c>
      <c r="D1266" t="s">
        <v>3644</v>
      </c>
    </row>
    <row r="1267" spans="1:4" ht="12.75">
      <c r="A1267">
        <v>199</v>
      </c>
      <c r="B1267" t="s">
        <v>3645</v>
      </c>
      <c r="C1267">
        <v>91111220111</v>
      </c>
      <c r="D1267" t="s">
        <v>3646</v>
      </c>
    </row>
    <row r="1268" spans="1:4" ht="12.75">
      <c r="A1268">
        <v>199</v>
      </c>
      <c r="B1268" t="s">
        <v>3647</v>
      </c>
      <c r="C1268">
        <v>91111220112</v>
      </c>
      <c r="D1268" t="s">
        <v>3648</v>
      </c>
    </row>
    <row r="1269" spans="1:4" ht="12.75">
      <c r="A1269">
        <v>199</v>
      </c>
      <c r="B1269" t="s">
        <v>3649</v>
      </c>
      <c r="C1269">
        <v>91111220113</v>
      </c>
      <c r="D1269" t="s">
        <v>3650</v>
      </c>
    </row>
    <row r="1270" spans="1:4" ht="12.75">
      <c r="A1270">
        <v>199</v>
      </c>
      <c r="B1270" t="s">
        <v>3651</v>
      </c>
      <c r="C1270">
        <v>91111220114</v>
      </c>
      <c r="D1270" t="s">
        <v>3652</v>
      </c>
    </row>
    <row r="1271" spans="1:6" ht="12.75">
      <c r="A1271">
        <v>199</v>
      </c>
      <c r="B1271" t="s">
        <v>3653</v>
      </c>
      <c r="C1271">
        <v>91111300000</v>
      </c>
      <c r="D1271" t="s">
        <v>3654</v>
      </c>
      <c r="F1271" t="s">
        <v>3655</v>
      </c>
    </row>
    <row r="1272" spans="1:4" ht="12.75">
      <c r="A1272">
        <v>199</v>
      </c>
      <c r="B1272" t="s">
        <v>3656</v>
      </c>
      <c r="C1272">
        <v>91111380111</v>
      </c>
      <c r="D1272" t="s">
        <v>3657</v>
      </c>
    </row>
    <row r="1273" spans="1:4" ht="12.75">
      <c r="A1273">
        <v>199</v>
      </c>
      <c r="B1273" t="s">
        <v>3658</v>
      </c>
      <c r="C1273">
        <v>91111380211</v>
      </c>
      <c r="D1273" t="s">
        <v>3659</v>
      </c>
    </row>
    <row r="1274" spans="1:4" ht="12.75">
      <c r="A1274">
        <v>199</v>
      </c>
      <c r="B1274" t="s">
        <v>3660</v>
      </c>
      <c r="C1274">
        <v>91111380311</v>
      </c>
      <c r="D1274" t="s">
        <v>3661</v>
      </c>
    </row>
    <row r="1275" spans="1:4" ht="12.75">
      <c r="A1275">
        <v>199</v>
      </c>
      <c r="B1275" t="s">
        <v>3662</v>
      </c>
      <c r="C1275">
        <v>91111380411</v>
      </c>
      <c r="D1275" t="s">
        <v>3663</v>
      </c>
    </row>
    <row r="1276" spans="1:4" ht="12.75">
      <c r="A1276">
        <v>199</v>
      </c>
      <c r="B1276" t="s">
        <v>3664</v>
      </c>
      <c r="C1276">
        <v>91111389911</v>
      </c>
      <c r="D1276" t="s">
        <v>3665</v>
      </c>
    </row>
    <row r="1277" spans="1:6" ht="12.75">
      <c r="A1277">
        <v>151</v>
      </c>
      <c r="B1277" t="s">
        <v>3666</v>
      </c>
      <c r="C1277">
        <v>91200000000</v>
      </c>
      <c r="D1277" t="s">
        <v>3667</v>
      </c>
      <c r="F1277" t="s">
        <v>3668</v>
      </c>
    </row>
    <row r="1278" spans="1:6" ht="12.75">
      <c r="A1278">
        <v>151</v>
      </c>
      <c r="B1278" t="s">
        <v>3668</v>
      </c>
      <c r="C1278">
        <v>91210000000</v>
      </c>
      <c r="D1278" t="s">
        <v>3669</v>
      </c>
      <c r="F1278" t="s">
        <v>3670</v>
      </c>
    </row>
    <row r="1279" spans="1:6" ht="12.75">
      <c r="A1279">
        <v>151</v>
      </c>
      <c r="B1279" t="s">
        <v>3670</v>
      </c>
      <c r="C1279">
        <v>91211000000</v>
      </c>
      <c r="D1279" t="s">
        <v>3671</v>
      </c>
      <c r="F1279" t="s">
        <v>3672</v>
      </c>
    </row>
    <row r="1280" spans="1:6" ht="12.75">
      <c r="A1280">
        <v>199</v>
      </c>
      <c r="B1280" t="s">
        <v>3673</v>
      </c>
      <c r="C1280">
        <v>91211100000</v>
      </c>
      <c r="D1280" t="s">
        <v>3674</v>
      </c>
      <c r="F1280" s="165" t="s">
        <v>3675</v>
      </c>
    </row>
    <row r="1281" spans="1:4" ht="12.75">
      <c r="A1281">
        <v>199</v>
      </c>
      <c r="B1281" t="s">
        <v>3676</v>
      </c>
      <c r="C1281">
        <v>91211120111</v>
      </c>
      <c r="D1281" t="s">
        <v>3677</v>
      </c>
    </row>
    <row r="1282" spans="1:4" ht="12.75">
      <c r="A1282">
        <v>199</v>
      </c>
      <c r="B1282" t="s">
        <v>3678</v>
      </c>
      <c r="C1282">
        <v>91211120112</v>
      </c>
      <c r="D1282" t="s">
        <v>3679</v>
      </c>
    </row>
    <row r="1283" spans="1:4" ht="12.75">
      <c r="A1283">
        <v>199</v>
      </c>
      <c r="B1283" t="s">
        <v>3680</v>
      </c>
      <c r="C1283">
        <v>91211120113</v>
      </c>
      <c r="D1283" t="s">
        <v>3681</v>
      </c>
    </row>
    <row r="1284" spans="1:4" ht="12.75">
      <c r="A1284">
        <v>199</v>
      </c>
      <c r="B1284" t="s">
        <v>3682</v>
      </c>
      <c r="C1284">
        <v>91211120114</v>
      </c>
      <c r="D1284" t="s">
        <v>3683</v>
      </c>
    </row>
    <row r="1285" spans="1:4" ht="12.75">
      <c r="A1285">
        <v>199</v>
      </c>
      <c r="B1285" t="s">
        <v>3684</v>
      </c>
      <c r="C1285">
        <v>91211130311</v>
      </c>
      <c r="D1285" t="s">
        <v>3685</v>
      </c>
    </row>
    <row r="1286" spans="1:4" ht="12.75">
      <c r="A1286">
        <v>199</v>
      </c>
      <c r="B1286" t="s">
        <v>3686</v>
      </c>
      <c r="C1286">
        <v>91211130312</v>
      </c>
      <c r="D1286" t="s">
        <v>3687</v>
      </c>
    </row>
    <row r="1287" spans="1:4" ht="12.75">
      <c r="A1287">
        <v>199</v>
      </c>
      <c r="B1287" t="s">
        <v>3688</v>
      </c>
      <c r="C1287">
        <v>91211130313</v>
      </c>
      <c r="D1287" t="s">
        <v>3689</v>
      </c>
    </row>
    <row r="1288" spans="1:4" ht="12.75">
      <c r="A1288">
        <v>199</v>
      </c>
      <c r="B1288" t="s">
        <v>3690</v>
      </c>
      <c r="C1288">
        <v>91211130314</v>
      </c>
      <c r="D1288" t="s">
        <v>3691</v>
      </c>
    </row>
    <row r="1289" spans="1:4" ht="12.75">
      <c r="A1289">
        <v>199</v>
      </c>
      <c r="B1289" t="s">
        <v>3692</v>
      </c>
      <c r="C1289">
        <v>91211130341</v>
      </c>
      <c r="D1289" t="s">
        <v>3693</v>
      </c>
    </row>
    <row r="1290" spans="1:4" ht="12.75">
      <c r="A1290">
        <v>199</v>
      </c>
      <c r="B1290" t="s">
        <v>3694</v>
      </c>
      <c r="C1290">
        <v>91211130342</v>
      </c>
      <c r="D1290" t="s">
        <v>3695</v>
      </c>
    </row>
    <row r="1291" spans="1:4" ht="12.75">
      <c r="A1291">
        <v>199</v>
      </c>
      <c r="B1291" t="s">
        <v>3696</v>
      </c>
      <c r="C1291">
        <v>91211130343</v>
      </c>
      <c r="D1291" t="s">
        <v>3697</v>
      </c>
    </row>
    <row r="1292" spans="1:4" ht="12.75">
      <c r="A1292">
        <v>199</v>
      </c>
      <c r="B1292" t="s">
        <v>3698</v>
      </c>
      <c r="C1292">
        <v>91211130344</v>
      </c>
      <c r="D1292" t="s">
        <v>3699</v>
      </c>
    </row>
    <row r="1293" spans="1:4" ht="12.75">
      <c r="A1293">
        <v>199</v>
      </c>
      <c r="B1293" t="s">
        <v>3700</v>
      </c>
      <c r="C1293">
        <v>91211180111</v>
      </c>
      <c r="D1293" t="s">
        <v>3701</v>
      </c>
    </row>
    <row r="1294" spans="1:4" ht="12.75">
      <c r="A1294">
        <v>199</v>
      </c>
      <c r="B1294" t="s">
        <v>3702</v>
      </c>
      <c r="C1294">
        <v>91211180112</v>
      </c>
      <c r="D1294" t="s">
        <v>3703</v>
      </c>
    </row>
    <row r="1295" spans="1:4" ht="12.75">
      <c r="A1295">
        <v>199</v>
      </c>
      <c r="B1295" t="s">
        <v>3704</v>
      </c>
      <c r="C1295">
        <v>91211180113</v>
      </c>
      <c r="D1295" t="s">
        <v>3705</v>
      </c>
    </row>
    <row r="1296" spans="1:4" ht="12.75">
      <c r="A1296">
        <v>199</v>
      </c>
      <c r="B1296" t="s">
        <v>3706</v>
      </c>
      <c r="C1296">
        <v>91211180114</v>
      </c>
      <c r="D1296" t="s">
        <v>3707</v>
      </c>
    </row>
    <row r="1297" spans="1:4" ht="12.75">
      <c r="A1297">
        <v>199</v>
      </c>
      <c r="B1297" t="s">
        <v>3708</v>
      </c>
      <c r="C1297">
        <v>91211180141</v>
      </c>
      <c r="D1297" t="s">
        <v>3709</v>
      </c>
    </row>
    <row r="1298" spans="1:4" ht="12.75">
      <c r="A1298">
        <v>199</v>
      </c>
      <c r="B1298" t="s">
        <v>3710</v>
      </c>
      <c r="C1298">
        <v>91211180142</v>
      </c>
      <c r="D1298" t="s">
        <v>3711</v>
      </c>
    </row>
    <row r="1299" spans="1:4" ht="12.75">
      <c r="A1299">
        <v>199</v>
      </c>
      <c r="B1299" t="s">
        <v>3712</v>
      </c>
      <c r="C1299">
        <v>91211180143</v>
      </c>
      <c r="D1299" t="s">
        <v>3713</v>
      </c>
    </row>
    <row r="1300" spans="1:4" ht="12.75">
      <c r="A1300">
        <v>199</v>
      </c>
      <c r="B1300" t="s">
        <v>3714</v>
      </c>
      <c r="C1300">
        <v>91211180144</v>
      </c>
      <c r="D1300" t="s">
        <v>3715</v>
      </c>
    </row>
    <row r="1301" spans="1:4" ht="12.75">
      <c r="A1301">
        <v>199</v>
      </c>
      <c r="B1301" t="s">
        <v>3716</v>
      </c>
      <c r="C1301">
        <v>91211180231</v>
      </c>
      <c r="D1301" t="s">
        <v>3717</v>
      </c>
    </row>
    <row r="1302" spans="1:4" ht="12.75">
      <c r="A1302">
        <v>199</v>
      </c>
      <c r="B1302" t="s">
        <v>3718</v>
      </c>
      <c r="C1302">
        <v>91211180232</v>
      </c>
      <c r="D1302" t="s">
        <v>3719</v>
      </c>
    </row>
    <row r="1303" spans="1:4" ht="12.75">
      <c r="A1303">
        <v>199</v>
      </c>
      <c r="B1303" t="s">
        <v>3720</v>
      </c>
      <c r="C1303">
        <v>91211180233</v>
      </c>
      <c r="D1303" t="s">
        <v>3721</v>
      </c>
    </row>
    <row r="1304" spans="1:4" ht="12.75">
      <c r="A1304">
        <v>199</v>
      </c>
      <c r="B1304" t="s">
        <v>3722</v>
      </c>
      <c r="C1304">
        <v>91211180234</v>
      </c>
      <c r="D1304" t="s">
        <v>3723</v>
      </c>
    </row>
    <row r="1305" spans="1:4" ht="12.75">
      <c r="A1305">
        <v>199</v>
      </c>
      <c r="B1305" t="s">
        <v>3724</v>
      </c>
      <c r="C1305">
        <v>91211180241</v>
      </c>
      <c r="D1305" t="s">
        <v>3725</v>
      </c>
    </row>
    <row r="1306" spans="1:6" ht="12.75">
      <c r="A1306">
        <v>199</v>
      </c>
      <c r="B1306" t="s">
        <v>3726</v>
      </c>
      <c r="C1306">
        <v>91211200000</v>
      </c>
      <c r="D1306" t="s">
        <v>3727</v>
      </c>
      <c r="F1306" s="165" t="s">
        <v>3728</v>
      </c>
    </row>
    <row r="1307" spans="1:4" ht="12.75">
      <c r="A1307">
        <v>199</v>
      </c>
      <c r="B1307" t="s">
        <v>3729</v>
      </c>
      <c r="C1307">
        <v>91211210111</v>
      </c>
      <c r="D1307" t="s">
        <v>3730</v>
      </c>
    </row>
    <row r="1308" spans="1:4" ht="12.75">
      <c r="A1308">
        <v>199</v>
      </c>
      <c r="B1308" t="s">
        <v>3731</v>
      </c>
      <c r="C1308">
        <v>91211210112</v>
      </c>
      <c r="D1308" t="s">
        <v>3732</v>
      </c>
    </row>
    <row r="1309" spans="1:4" ht="12.75">
      <c r="A1309">
        <v>199</v>
      </c>
      <c r="B1309" t="s">
        <v>3733</v>
      </c>
      <c r="C1309">
        <v>91211210113</v>
      </c>
      <c r="D1309" t="s">
        <v>3734</v>
      </c>
    </row>
    <row r="1310" spans="1:4" ht="12.75">
      <c r="A1310">
        <v>199</v>
      </c>
      <c r="B1310" t="s">
        <v>3735</v>
      </c>
      <c r="C1310">
        <v>91211210114</v>
      </c>
      <c r="D1310" t="s">
        <v>3736</v>
      </c>
    </row>
    <row r="1311" spans="1:4" ht="12.75">
      <c r="A1311">
        <v>199</v>
      </c>
      <c r="B1311" t="s">
        <v>3737</v>
      </c>
      <c r="C1311">
        <v>91211210411</v>
      </c>
      <c r="D1311" t="s">
        <v>3738</v>
      </c>
    </row>
    <row r="1312" spans="1:4" ht="12.75">
      <c r="A1312">
        <v>199</v>
      </c>
      <c r="B1312" t="s">
        <v>3739</v>
      </c>
      <c r="C1312">
        <v>91211210412</v>
      </c>
      <c r="D1312" t="s">
        <v>3740</v>
      </c>
    </row>
    <row r="1313" spans="1:4" ht="12.75">
      <c r="A1313">
        <v>199</v>
      </c>
      <c r="B1313" t="s">
        <v>3741</v>
      </c>
      <c r="C1313">
        <v>91211210413</v>
      </c>
      <c r="D1313" t="s">
        <v>3742</v>
      </c>
    </row>
    <row r="1314" spans="1:4" ht="12.75">
      <c r="A1314">
        <v>199</v>
      </c>
      <c r="B1314" t="s">
        <v>3743</v>
      </c>
      <c r="C1314">
        <v>91211210414</v>
      </c>
      <c r="D1314" t="s">
        <v>3744</v>
      </c>
    </row>
    <row r="1315" spans="1:4" ht="12.75">
      <c r="A1315">
        <v>199</v>
      </c>
      <c r="B1315" t="s">
        <v>3745</v>
      </c>
      <c r="C1315">
        <v>91211210511</v>
      </c>
      <c r="D1315" t="s">
        <v>3746</v>
      </c>
    </row>
    <row r="1316" spans="1:4" ht="12.75">
      <c r="A1316">
        <v>199</v>
      </c>
      <c r="B1316" t="s">
        <v>3747</v>
      </c>
      <c r="C1316">
        <v>91211210512</v>
      </c>
      <c r="D1316" t="s">
        <v>3748</v>
      </c>
    </row>
    <row r="1317" spans="1:4" ht="12.75">
      <c r="A1317">
        <v>199</v>
      </c>
      <c r="B1317" t="s">
        <v>3749</v>
      </c>
      <c r="C1317">
        <v>91211210513</v>
      </c>
      <c r="D1317" t="s">
        <v>3750</v>
      </c>
    </row>
    <row r="1318" spans="1:4" ht="12.75">
      <c r="A1318">
        <v>199</v>
      </c>
      <c r="B1318" t="s">
        <v>3751</v>
      </c>
      <c r="C1318">
        <v>91211210514</v>
      </c>
      <c r="D1318" t="s">
        <v>3752</v>
      </c>
    </row>
    <row r="1319" spans="1:4" ht="12.75">
      <c r="A1319">
        <v>199</v>
      </c>
      <c r="B1319" t="s">
        <v>3753</v>
      </c>
      <c r="C1319">
        <v>91211220111</v>
      </c>
      <c r="D1319" t="s">
        <v>3754</v>
      </c>
    </row>
    <row r="1320" spans="1:4" ht="12.75">
      <c r="A1320">
        <v>199</v>
      </c>
      <c r="B1320" t="s">
        <v>3755</v>
      </c>
      <c r="C1320">
        <v>91211220112</v>
      </c>
      <c r="D1320" t="s">
        <v>3756</v>
      </c>
    </row>
    <row r="1321" spans="1:4" ht="12.75">
      <c r="A1321">
        <v>199</v>
      </c>
      <c r="B1321" t="s">
        <v>3757</v>
      </c>
      <c r="C1321">
        <v>91211220113</v>
      </c>
      <c r="D1321" t="s">
        <v>3758</v>
      </c>
    </row>
    <row r="1322" spans="1:4" ht="12.75">
      <c r="A1322">
        <v>199</v>
      </c>
      <c r="B1322" t="s">
        <v>3759</v>
      </c>
      <c r="C1322">
        <v>91211220114</v>
      </c>
      <c r="D1322" t="s">
        <v>3760</v>
      </c>
    </row>
    <row r="1323" spans="1:6" ht="12.75">
      <c r="A1323">
        <v>199</v>
      </c>
      <c r="B1323" t="s">
        <v>3761</v>
      </c>
      <c r="C1323">
        <v>91211300000</v>
      </c>
      <c r="D1323" t="s">
        <v>3762</v>
      </c>
      <c r="F1323" t="s">
        <v>3763</v>
      </c>
    </row>
    <row r="1324" spans="1:4" ht="12.75">
      <c r="A1324">
        <v>199</v>
      </c>
      <c r="B1324" t="s">
        <v>3764</v>
      </c>
      <c r="C1324">
        <v>91211380111</v>
      </c>
      <c r="D1324" t="s">
        <v>3765</v>
      </c>
    </row>
    <row r="1325" spans="1:4" ht="12.75">
      <c r="A1325">
        <v>199</v>
      </c>
      <c r="B1325" t="s">
        <v>3766</v>
      </c>
      <c r="C1325">
        <v>91211380211</v>
      </c>
      <c r="D1325" t="s">
        <v>3767</v>
      </c>
    </row>
    <row r="1326" spans="1:4" ht="12.75">
      <c r="A1326">
        <v>199</v>
      </c>
      <c r="B1326" t="s">
        <v>3768</v>
      </c>
      <c r="C1326">
        <v>91211380311</v>
      </c>
      <c r="D1326" t="s">
        <v>3769</v>
      </c>
    </row>
    <row r="1327" spans="1:4" ht="12.75">
      <c r="A1327">
        <v>199</v>
      </c>
      <c r="B1327" t="s">
        <v>3770</v>
      </c>
      <c r="C1327">
        <v>91211380411</v>
      </c>
      <c r="D1327" t="s">
        <v>3771</v>
      </c>
    </row>
    <row r="1328" spans="1:4" ht="12.75">
      <c r="A1328">
        <v>199</v>
      </c>
      <c r="B1328" t="s">
        <v>3772</v>
      </c>
      <c r="C1328">
        <v>91211389911</v>
      </c>
      <c r="D1328" t="s">
        <v>3773</v>
      </c>
    </row>
    <row r="1329" spans="1:4" ht="12.75">
      <c r="A1329">
        <v>199</v>
      </c>
      <c r="B1329" t="s">
        <v>3774</v>
      </c>
      <c r="C1329">
        <v>91217181011</v>
      </c>
      <c r="D1329" t="s">
        <v>3775</v>
      </c>
    </row>
    <row r="1330" spans="1:4" ht="12.75">
      <c r="A1330">
        <v>199</v>
      </c>
      <c r="B1330" t="s">
        <v>3776</v>
      </c>
      <c r="C1330">
        <v>91217181021</v>
      </c>
      <c r="D1330" t="s">
        <v>3777</v>
      </c>
    </row>
    <row r="1331" spans="1:4" ht="12.75">
      <c r="A1331">
        <v>199</v>
      </c>
      <c r="B1331" t="s">
        <v>3778</v>
      </c>
      <c r="C1331">
        <v>91217181031</v>
      </c>
      <c r="D1331" t="s">
        <v>3779</v>
      </c>
    </row>
    <row r="1332" spans="1:4" ht="12.75">
      <c r="A1332">
        <v>199</v>
      </c>
      <c r="B1332" t="s">
        <v>3780</v>
      </c>
      <c r="C1332">
        <v>91217181041</v>
      </c>
      <c r="D1332" t="s">
        <v>3781</v>
      </c>
    </row>
    <row r="1333" spans="1:4" ht="12.75">
      <c r="A1333">
        <v>199</v>
      </c>
      <c r="B1333" t="s">
        <v>3782</v>
      </c>
      <c r="C1333">
        <v>91217181051</v>
      </c>
      <c r="D1333" t="s">
        <v>3783</v>
      </c>
    </row>
    <row r="1334" spans="1:4" ht="12.75">
      <c r="A1334">
        <v>199</v>
      </c>
      <c r="B1334" t="s">
        <v>3784</v>
      </c>
      <c r="C1334">
        <v>91217181091</v>
      </c>
      <c r="D1334" t="s">
        <v>3785</v>
      </c>
    </row>
    <row r="1335" spans="1:4" ht="12.75">
      <c r="A1335">
        <v>199</v>
      </c>
      <c r="B1335" t="s">
        <v>3786</v>
      </c>
      <c r="C1335">
        <v>91217281011</v>
      </c>
      <c r="D1335" t="s">
        <v>3787</v>
      </c>
    </row>
    <row r="1336" spans="1:4" ht="12.75">
      <c r="A1336">
        <v>199</v>
      </c>
      <c r="B1336" t="s">
        <v>3788</v>
      </c>
      <c r="C1336">
        <v>91217281021</v>
      </c>
      <c r="D1336" t="s">
        <v>3789</v>
      </c>
    </row>
    <row r="1337" spans="1:4" ht="12.75">
      <c r="A1337">
        <v>199</v>
      </c>
      <c r="B1337" t="s">
        <v>3790</v>
      </c>
      <c r="C1337">
        <v>91217281091</v>
      </c>
      <c r="D1337" t="s">
        <v>3791</v>
      </c>
    </row>
    <row r="1338" spans="1:4" ht="12.75">
      <c r="A1338">
        <v>199</v>
      </c>
      <c r="B1338" t="s">
        <v>3792</v>
      </c>
      <c r="C1338">
        <v>91217289911</v>
      </c>
      <c r="D1338" t="s">
        <v>3793</v>
      </c>
    </row>
    <row r="1339" spans="1:6" ht="12.75">
      <c r="A1339">
        <v>151</v>
      </c>
      <c r="B1339" t="s">
        <v>3794</v>
      </c>
      <c r="C1339">
        <v>91217300000</v>
      </c>
      <c r="D1339" t="s">
        <v>3795</v>
      </c>
      <c r="F1339" t="s">
        <v>3796</v>
      </c>
    </row>
    <row r="1340" spans="1:4" ht="12.75">
      <c r="A1340">
        <v>151</v>
      </c>
      <c r="B1340" t="s">
        <v>3797</v>
      </c>
      <c r="C1340">
        <v>91217380111</v>
      </c>
      <c r="D1340" t="s">
        <v>3798</v>
      </c>
    </row>
    <row r="1341" spans="1:4" ht="12.75">
      <c r="A1341">
        <v>199</v>
      </c>
      <c r="B1341" t="s">
        <v>3799</v>
      </c>
      <c r="C1341">
        <v>91217380211</v>
      </c>
      <c r="D1341" t="s">
        <v>3800</v>
      </c>
    </row>
    <row r="1342" spans="1:4" ht="12.75">
      <c r="A1342">
        <v>199</v>
      </c>
      <c r="B1342" t="s">
        <v>3801</v>
      </c>
      <c r="C1342">
        <v>91217381011</v>
      </c>
      <c r="D1342" t="s">
        <v>3802</v>
      </c>
    </row>
    <row r="1343" spans="1:4" ht="12.75">
      <c r="A1343">
        <v>199</v>
      </c>
      <c r="B1343" t="s">
        <v>3803</v>
      </c>
      <c r="C1343">
        <v>91217381021</v>
      </c>
      <c r="D1343" t="s">
        <v>3804</v>
      </c>
    </row>
    <row r="1344" spans="1:4" ht="12.75">
      <c r="A1344">
        <v>199</v>
      </c>
      <c r="B1344" t="s">
        <v>3805</v>
      </c>
      <c r="C1344">
        <v>91217381091</v>
      </c>
      <c r="D1344" t="s">
        <v>3806</v>
      </c>
    </row>
    <row r="1345" spans="1:4" ht="12.75">
      <c r="A1345">
        <v>199</v>
      </c>
      <c r="B1345" t="s">
        <v>3807</v>
      </c>
      <c r="C1345">
        <v>91217389911</v>
      </c>
      <c r="D1345" t="s">
        <v>3808</v>
      </c>
    </row>
    <row r="1346" spans="1:6" ht="12.75">
      <c r="A1346">
        <v>151</v>
      </c>
      <c r="B1346" t="s">
        <v>3809</v>
      </c>
      <c r="C1346">
        <v>91217400000</v>
      </c>
      <c r="D1346" t="s">
        <v>3810</v>
      </c>
      <c r="F1346" t="s">
        <v>3811</v>
      </c>
    </row>
    <row r="1347" spans="1:4" ht="12.75">
      <c r="A1347">
        <v>151</v>
      </c>
      <c r="B1347" t="s">
        <v>3812</v>
      </c>
      <c r="C1347">
        <v>91217400011</v>
      </c>
      <c r="D1347" t="s">
        <v>3813</v>
      </c>
    </row>
    <row r="1348" spans="1:4" ht="12.75">
      <c r="A1348">
        <v>199</v>
      </c>
      <c r="B1348" t="s">
        <v>3814</v>
      </c>
      <c r="C1348">
        <v>91217481011</v>
      </c>
      <c r="D1348" t="s">
        <v>3815</v>
      </c>
    </row>
    <row r="1349" spans="1:6" ht="12.75">
      <c r="A1349">
        <v>151</v>
      </c>
      <c r="B1349" t="s">
        <v>3816</v>
      </c>
      <c r="C1349">
        <v>91500000000</v>
      </c>
      <c r="D1349" t="s">
        <v>3817</v>
      </c>
      <c r="F1349" t="s">
        <v>3818</v>
      </c>
    </row>
    <row r="1350" spans="1:6" ht="12.75">
      <c r="A1350">
        <v>151</v>
      </c>
      <c r="B1350" t="s">
        <v>3818</v>
      </c>
      <c r="C1350">
        <v>91510000000</v>
      </c>
      <c r="D1350" t="s">
        <v>3819</v>
      </c>
      <c r="F1350" t="s">
        <v>3820</v>
      </c>
    </row>
    <row r="1351" spans="1:6" ht="12.75">
      <c r="A1351">
        <v>151</v>
      </c>
      <c r="B1351" t="s">
        <v>3821</v>
      </c>
      <c r="C1351">
        <v>91511000000</v>
      </c>
      <c r="D1351" t="s">
        <v>3822</v>
      </c>
      <c r="F1351" t="s">
        <v>3823</v>
      </c>
    </row>
    <row r="1352" spans="1:6" ht="12.75">
      <c r="A1352">
        <v>151</v>
      </c>
      <c r="B1352" t="s">
        <v>3823</v>
      </c>
      <c r="C1352">
        <v>91511100000</v>
      </c>
      <c r="D1352" t="s">
        <v>3824</v>
      </c>
      <c r="F1352" t="s">
        <v>3825</v>
      </c>
    </row>
    <row r="1353" spans="1:4" ht="12.75">
      <c r="A1353">
        <v>151</v>
      </c>
      <c r="B1353" t="s">
        <v>3826</v>
      </c>
      <c r="C1353">
        <v>91511180111</v>
      </c>
      <c r="D1353" t="s">
        <v>3827</v>
      </c>
    </row>
    <row r="1354" spans="1:4" ht="12.75">
      <c r="A1354">
        <v>151</v>
      </c>
      <c r="B1354" t="s">
        <v>3828</v>
      </c>
      <c r="C1354">
        <v>91511180141</v>
      </c>
      <c r="D1354" t="s">
        <v>3829</v>
      </c>
    </row>
    <row r="1355" spans="1:4" ht="12.75">
      <c r="A1355">
        <v>151</v>
      </c>
      <c r="B1355" t="s">
        <v>3830</v>
      </c>
      <c r="C1355">
        <v>91511180231</v>
      </c>
      <c r="D1355" t="s">
        <v>3831</v>
      </c>
    </row>
    <row r="1356" spans="1:6" ht="12.75">
      <c r="A1356">
        <v>151</v>
      </c>
      <c r="B1356" t="s">
        <v>3832</v>
      </c>
      <c r="C1356">
        <v>91517000000</v>
      </c>
      <c r="D1356" t="s">
        <v>3833</v>
      </c>
      <c r="F1356" t="s">
        <v>3834</v>
      </c>
    </row>
    <row r="1357" spans="1:6" ht="12.75">
      <c r="A1357">
        <v>151</v>
      </c>
      <c r="B1357" t="s">
        <v>3835</v>
      </c>
      <c r="C1357">
        <v>91517100000</v>
      </c>
      <c r="D1357" t="s">
        <v>3836</v>
      </c>
      <c r="F1357" t="s">
        <v>3837</v>
      </c>
    </row>
    <row r="1358" spans="1:4" ht="12.75">
      <c r="A1358">
        <v>151</v>
      </c>
      <c r="B1358" t="s">
        <v>3838</v>
      </c>
      <c r="C1358">
        <v>91517180121</v>
      </c>
      <c r="D1358" t="s">
        <v>3839</v>
      </c>
    </row>
    <row r="1359" spans="1:4" ht="12.75">
      <c r="A1359">
        <v>151</v>
      </c>
      <c r="B1359" t="s">
        <v>3840</v>
      </c>
      <c r="C1359">
        <v>91517180151</v>
      </c>
      <c r="D1359" t="s">
        <v>3841</v>
      </c>
    </row>
    <row r="1360" spans="1:4" ht="12.75">
      <c r="A1360">
        <v>151</v>
      </c>
      <c r="B1360" t="s">
        <v>3842</v>
      </c>
      <c r="C1360">
        <v>91517180611</v>
      </c>
      <c r="D1360" t="s">
        <v>3843</v>
      </c>
    </row>
    <row r="1361" spans="1:6" ht="12.75">
      <c r="A1361">
        <v>151</v>
      </c>
      <c r="B1361" t="s">
        <v>3844</v>
      </c>
      <c r="C1361">
        <v>91517200000</v>
      </c>
      <c r="D1361" t="s">
        <v>3845</v>
      </c>
      <c r="F1361" t="s">
        <v>3846</v>
      </c>
    </row>
    <row r="1362" spans="1:4" ht="12.75">
      <c r="A1362">
        <v>151</v>
      </c>
      <c r="B1362" t="s">
        <v>3847</v>
      </c>
      <c r="C1362">
        <v>91517280111</v>
      </c>
      <c r="D1362" t="s">
        <v>3848</v>
      </c>
    </row>
    <row r="1363" spans="1:4" ht="12.75">
      <c r="A1363">
        <v>151</v>
      </c>
      <c r="B1363" t="s">
        <v>3849</v>
      </c>
      <c r="C1363">
        <v>91517280121</v>
      </c>
      <c r="D1363" t="s">
        <v>3850</v>
      </c>
    </row>
    <row r="1364" spans="1:4" ht="12.75">
      <c r="A1364">
        <v>151</v>
      </c>
      <c r="B1364" t="s">
        <v>3851</v>
      </c>
      <c r="C1364">
        <v>91517280131</v>
      </c>
      <c r="D1364" t="s">
        <v>3852</v>
      </c>
    </row>
    <row r="1365" spans="1:6" ht="12.75">
      <c r="A1365">
        <v>151</v>
      </c>
      <c r="B1365" t="s">
        <v>3853</v>
      </c>
      <c r="C1365">
        <v>91900000000</v>
      </c>
      <c r="D1365" t="s">
        <v>3854</v>
      </c>
      <c r="F1365" t="s">
        <v>3855</v>
      </c>
    </row>
    <row r="1366" spans="1:6" ht="12.75">
      <c r="A1366">
        <v>151</v>
      </c>
      <c r="B1366" t="s">
        <v>3855</v>
      </c>
      <c r="C1366">
        <v>91910000000</v>
      </c>
      <c r="D1366" t="s">
        <v>3856</v>
      </c>
      <c r="F1366" t="s">
        <v>3857</v>
      </c>
    </row>
    <row r="1367" spans="1:6" ht="12.75">
      <c r="A1367">
        <v>151</v>
      </c>
      <c r="B1367" t="s">
        <v>3858</v>
      </c>
      <c r="C1367">
        <v>91911000000</v>
      </c>
      <c r="D1367" t="s">
        <v>3859</v>
      </c>
      <c r="F1367" t="s">
        <v>3860</v>
      </c>
    </row>
    <row r="1368" spans="1:6" ht="12.75">
      <c r="A1368">
        <v>151</v>
      </c>
      <c r="B1368" t="s">
        <v>3861</v>
      </c>
      <c r="C1368">
        <v>91911100000</v>
      </c>
      <c r="D1368" t="s">
        <v>3862</v>
      </c>
      <c r="F1368" s="165" t="s">
        <v>3863</v>
      </c>
    </row>
    <row r="1369" spans="1:4" ht="12.75">
      <c r="A1369">
        <v>199</v>
      </c>
      <c r="B1369" t="s">
        <v>3864</v>
      </c>
      <c r="C1369">
        <v>91911120111</v>
      </c>
      <c r="D1369" t="s">
        <v>3865</v>
      </c>
    </row>
    <row r="1370" spans="1:4" ht="12.75">
      <c r="A1370">
        <v>199</v>
      </c>
      <c r="B1370" t="s">
        <v>3866</v>
      </c>
      <c r="C1370">
        <v>91911120112</v>
      </c>
      <c r="D1370" t="s">
        <v>3867</v>
      </c>
    </row>
    <row r="1371" spans="1:4" ht="12.75">
      <c r="A1371">
        <v>199</v>
      </c>
      <c r="B1371" t="s">
        <v>3868</v>
      </c>
      <c r="C1371">
        <v>91911120113</v>
      </c>
      <c r="D1371" t="s">
        <v>3869</v>
      </c>
    </row>
    <row r="1372" spans="1:4" ht="12.75">
      <c r="A1372">
        <v>199</v>
      </c>
      <c r="B1372" t="s">
        <v>3870</v>
      </c>
      <c r="C1372">
        <v>91911120114</v>
      </c>
      <c r="D1372" t="s">
        <v>3871</v>
      </c>
    </row>
    <row r="1373" spans="1:4" ht="12.75">
      <c r="A1373">
        <v>199</v>
      </c>
      <c r="B1373" t="s">
        <v>3872</v>
      </c>
      <c r="C1373">
        <v>91911130311</v>
      </c>
      <c r="D1373" t="s">
        <v>3873</v>
      </c>
    </row>
    <row r="1374" spans="1:4" ht="12.75">
      <c r="A1374">
        <v>199</v>
      </c>
      <c r="B1374" t="s">
        <v>3874</v>
      </c>
      <c r="C1374">
        <v>91911130312</v>
      </c>
      <c r="D1374" t="s">
        <v>3875</v>
      </c>
    </row>
    <row r="1375" spans="1:4" ht="12.75">
      <c r="A1375">
        <v>199</v>
      </c>
      <c r="B1375" t="s">
        <v>3876</v>
      </c>
      <c r="C1375">
        <v>91911130313</v>
      </c>
      <c r="D1375" t="s">
        <v>3877</v>
      </c>
    </row>
    <row r="1376" spans="1:4" ht="12.75">
      <c r="A1376">
        <v>199</v>
      </c>
      <c r="B1376" t="s">
        <v>3878</v>
      </c>
      <c r="C1376">
        <v>91911130314</v>
      </c>
      <c r="D1376" t="s">
        <v>3879</v>
      </c>
    </row>
    <row r="1377" spans="1:4" ht="12.75">
      <c r="A1377">
        <v>151</v>
      </c>
      <c r="B1377" t="s">
        <v>3880</v>
      </c>
      <c r="C1377">
        <v>91911130341</v>
      </c>
      <c r="D1377" t="s">
        <v>3881</v>
      </c>
    </row>
    <row r="1378" spans="1:4" ht="12.75">
      <c r="A1378">
        <v>199</v>
      </c>
      <c r="B1378" t="s">
        <v>3882</v>
      </c>
      <c r="C1378">
        <v>91911130342</v>
      </c>
      <c r="D1378" t="s">
        <v>3883</v>
      </c>
    </row>
    <row r="1379" spans="1:4" ht="12.75">
      <c r="A1379">
        <v>199</v>
      </c>
      <c r="B1379" t="s">
        <v>3884</v>
      </c>
      <c r="C1379">
        <v>91911130343</v>
      </c>
      <c r="D1379" t="s">
        <v>3885</v>
      </c>
    </row>
    <row r="1380" spans="1:4" ht="12.75">
      <c r="A1380">
        <v>199</v>
      </c>
      <c r="B1380" t="s">
        <v>3886</v>
      </c>
      <c r="C1380">
        <v>91911130344</v>
      </c>
      <c r="D1380" t="s">
        <v>3887</v>
      </c>
    </row>
    <row r="1381" spans="1:4" ht="12.75">
      <c r="A1381">
        <v>151</v>
      </c>
      <c r="B1381" t="s">
        <v>3888</v>
      </c>
      <c r="C1381">
        <v>91911180111</v>
      </c>
      <c r="D1381" t="s">
        <v>3889</v>
      </c>
    </row>
    <row r="1382" spans="1:4" ht="12.75">
      <c r="A1382">
        <v>199</v>
      </c>
      <c r="B1382" t="s">
        <v>3890</v>
      </c>
      <c r="C1382">
        <v>91911180112</v>
      </c>
      <c r="D1382" t="s">
        <v>3891</v>
      </c>
    </row>
    <row r="1383" spans="1:4" ht="12.75">
      <c r="A1383">
        <v>151</v>
      </c>
      <c r="B1383" t="s">
        <v>3892</v>
      </c>
      <c r="C1383">
        <v>91911180113</v>
      </c>
      <c r="D1383" t="s">
        <v>3893</v>
      </c>
    </row>
    <row r="1384" spans="1:4" ht="12.75">
      <c r="A1384">
        <v>199</v>
      </c>
      <c r="B1384" t="s">
        <v>3894</v>
      </c>
      <c r="C1384">
        <v>91911180114</v>
      </c>
      <c r="D1384" t="s">
        <v>3895</v>
      </c>
    </row>
    <row r="1385" spans="1:4" ht="12.75">
      <c r="A1385">
        <v>151</v>
      </c>
      <c r="B1385" t="s">
        <v>3896</v>
      </c>
      <c r="C1385">
        <v>91911180141</v>
      </c>
      <c r="D1385" t="s">
        <v>3897</v>
      </c>
    </row>
    <row r="1386" spans="1:4" ht="12.75">
      <c r="A1386">
        <v>199</v>
      </c>
      <c r="B1386" t="s">
        <v>3898</v>
      </c>
      <c r="C1386">
        <v>91911180142</v>
      </c>
      <c r="D1386" t="s">
        <v>3899</v>
      </c>
    </row>
    <row r="1387" spans="1:4" ht="12.75">
      <c r="A1387">
        <v>199</v>
      </c>
      <c r="B1387" t="s">
        <v>3900</v>
      </c>
      <c r="C1387">
        <v>91911180143</v>
      </c>
      <c r="D1387" t="s">
        <v>3901</v>
      </c>
    </row>
    <row r="1388" spans="1:4" ht="12.75">
      <c r="A1388">
        <v>199</v>
      </c>
      <c r="B1388" t="s">
        <v>3902</v>
      </c>
      <c r="C1388">
        <v>91911180144</v>
      </c>
      <c r="D1388" t="s">
        <v>3903</v>
      </c>
    </row>
    <row r="1389" spans="1:4" ht="12.75">
      <c r="A1389">
        <v>151</v>
      </c>
      <c r="B1389" t="s">
        <v>3904</v>
      </c>
      <c r="C1389">
        <v>91911180231</v>
      </c>
      <c r="D1389" t="s">
        <v>3905</v>
      </c>
    </row>
    <row r="1390" spans="1:4" ht="12.75">
      <c r="A1390">
        <v>199</v>
      </c>
      <c r="B1390" t="s">
        <v>3906</v>
      </c>
      <c r="C1390">
        <v>91911180232</v>
      </c>
      <c r="D1390" t="s">
        <v>3907</v>
      </c>
    </row>
    <row r="1391" spans="1:4" ht="12.75">
      <c r="A1391">
        <v>199</v>
      </c>
      <c r="B1391" t="s">
        <v>3908</v>
      </c>
      <c r="C1391">
        <v>91911180233</v>
      </c>
      <c r="D1391" t="s">
        <v>3909</v>
      </c>
    </row>
    <row r="1392" spans="1:4" ht="12.75">
      <c r="A1392">
        <v>199</v>
      </c>
      <c r="B1392" t="s">
        <v>3910</v>
      </c>
      <c r="C1392">
        <v>91911180234</v>
      </c>
      <c r="D1392" t="s">
        <v>3911</v>
      </c>
    </row>
    <row r="1393" spans="1:4" ht="12.75">
      <c r="A1393">
        <v>199</v>
      </c>
      <c r="B1393" t="s">
        <v>3912</v>
      </c>
      <c r="C1393">
        <v>91911180241</v>
      </c>
      <c r="D1393" t="s">
        <v>3913</v>
      </c>
    </row>
    <row r="1394" spans="1:6" ht="12.75">
      <c r="A1394">
        <v>151</v>
      </c>
      <c r="B1394" t="s">
        <v>3914</v>
      </c>
      <c r="C1394">
        <v>91911200000</v>
      </c>
      <c r="D1394" t="s">
        <v>3915</v>
      </c>
      <c r="F1394" s="165" t="s">
        <v>3916</v>
      </c>
    </row>
    <row r="1395" spans="1:4" ht="12.75">
      <c r="A1395">
        <v>151</v>
      </c>
      <c r="B1395" t="s">
        <v>3917</v>
      </c>
      <c r="C1395">
        <v>91911210111</v>
      </c>
      <c r="D1395" t="s">
        <v>3918</v>
      </c>
    </row>
    <row r="1396" spans="1:4" ht="12.75">
      <c r="A1396">
        <v>199</v>
      </c>
      <c r="B1396" t="s">
        <v>3919</v>
      </c>
      <c r="C1396">
        <v>91911210112</v>
      </c>
      <c r="D1396" t="s">
        <v>3920</v>
      </c>
    </row>
    <row r="1397" spans="1:4" ht="12.75">
      <c r="A1397">
        <v>199</v>
      </c>
      <c r="B1397" t="s">
        <v>3921</v>
      </c>
      <c r="C1397">
        <v>91911210113</v>
      </c>
      <c r="D1397" t="s">
        <v>3922</v>
      </c>
    </row>
    <row r="1398" spans="1:4" ht="12.75">
      <c r="A1398">
        <v>199</v>
      </c>
      <c r="B1398" t="s">
        <v>3923</v>
      </c>
      <c r="C1398">
        <v>91911210114</v>
      </c>
      <c r="D1398" t="s">
        <v>3924</v>
      </c>
    </row>
    <row r="1399" spans="1:4" ht="12.75">
      <c r="A1399">
        <v>151</v>
      </c>
      <c r="B1399" t="s">
        <v>3925</v>
      </c>
      <c r="C1399">
        <v>91911210411</v>
      </c>
      <c r="D1399" t="s">
        <v>3926</v>
      </c>
    </row>
    <row r="1400" spans="1:4" ht="12.75">
      <c r="A1400">
        <v>199</v>
      </c>
      <c r="B1400" t="s">
        <v>3927</v>
      </c>
      <c r="C1400">
        <v>91911210412</v>
      </c>
      <c r="D1400" t="s">
        <v>3928</v>
      </c>
    </row>
    <row r="1401" spans="1:4" ht="12.75">
      <c r="A1401">
        <v>199</v>
      </c>
      <c r="B1401" t="s">
        <v>3929</v>
      </c>
      <c r="C1401">
        <v>91911210413</v>
      </c>
      <c r="D1401" t="s">
        <v>3930</v>
      </c>
    </row>
    <row r="1402" spans="1:4" ht="12.75">
      <c r="A1402">
        <v>199</v>
      </c>
      <c r="B1402" t="s">
        <v>3931</v>
      </c>
      <c r="C1402">
        <v>91911210414</v>
      </c>
      <c r="D1402" t="s">
        <v>3932</v>
      </c>
    </row>
    <row r="1403" spans="1:4" ht="12.75">
      <c r="A1403">
        <v>199</v>
      </c>
      <c r="B1403" t="s">
        <v>3933</v>
      </c>
      <c r="C1403">
        <v>91911210511</v>
      </c>
      <c r="D1403" t="s">
        <v>3934</v>
      </c>
    </row>
    <row r="1404" spans="1:4" ht="12.75">
      <c r="A1404">
        <v>199</v>
      </c>
      <c r="B1404" t="s">
        <v>3935</v>
      </c>
      <c r="C1404">
        <v>91911210512</v>
      </c>
      <c r="D1404" t="s">
        <v>3936</v>
      </c>
    </row>
    <row r="1405" spans="1:4" ht="12.75">
      <c r="A1405">
        <v>199</v>
      </c>
      <c r="B1405" t="s">
        <v>3937</v>
      </c>
      <c r="C1405">
        <v>91911210513</v>
      </c>
      <c r="D1405" t="s">
        <v>3938</v>
      </c>
    </row>
    <row r="1406" spans="1:4" ht="12.75">
      <c r="A1406">
        <v>199</v>
      </c>
      <c r="B1406" t="s">
        <v>3939</v>
      </c>
      <c r="C1406">
        <v>91911210514</v>
      </c>
      <c r="D1406" t="s">
        <v>3940</v>
      </c>
    </row>
    <row r="1407" spans="1:4" ht="12.75">
      <c r="A1407">
        <v>151</v>
      </c>
      <c r="B1407" t="s">
        <v>3941</v>
      </c>
      <c r="C1407">
        <v>91911220111</v>
      </c>
      <c r="D1407" t="s">
        <v>3942</v>
      </c>
    </row>
    <row r="1408" spans="1:4" ht="12.75">
      <c r="A1408">
        <v>199</v>
      </c>
      <c r="B1408" t="s">
        <v>3943</v>
      </c>
      <c r="C1408">
        <v>91911220112</v>
      </c>
      <c r="D1408" t="s">
        <v>3944</v>
      </c>
    </row>
    <row r="1409" spans="1:4" ht="12.75">
      <c r="A1409">
        <v>199</v>
      </c>
      <c r="B1409" t="s">
        <v>3945</v>
      </c>
      <c r="C1409">
        <v>91911220113</v>
      </c>
      <c r="D1409" t="s">
        <v>3946</v>
      </c>
    </row>
    <row r="1410" spans="1:4" ht="12.75">
      <c r="A1410">
        <v>199</v>
      </c>
      <c r="B1410" t="s">
        <v>3947</v>
      </c>
      <c r="C1410">
        <v>91911220114</v>
      </c>
      <c r="D1410" t="s">
        <v>3948</v>
      </c>
    </row>
    <row r="1411" spans="1:6" ht="12.75">
      <c r="A1411">
        <v>151</v>
      </c>
      <c r="B1411" t="s">
        <v>3949</v>
      </c>
      <c r="C1411">
        <v>91911300000</v>
      </c>
      <c r="D1411" t="s">
        <v>3950</v>
      </c>
      <c r="F1411" t="s">
        <v>3951</v>
      </c>
    </row>
    <row r="1412" spans="1:4" ht="12.75">
      <c r="A1412">
        <v>199</v>
      </c>
      <c r="B1412" t="s">
        <v>3952</v>
      </c>
      <c r="C1412">
        <v>91911380111</v>
      </c>
      <c r="D1412" t="s">
        <v>3953</v>
      </c>
    </row>
    <row r="1413" spans="1:4" ht="12.75">
      <c r="A1413">
        <v>199</v>
      </c>
      <c r="B1413" t="s">
        <v>3954</v>
      </c>
      <c r="C1413">
        <v>91911380211</v>
      </c>
      <c r="D1413" t="s">
        <v>3955</v>
      </c>
    </row>
    <row r="1414" spans="1:4" ht="12.75">
      <c r="A1414">
        <v>199</v>
      </c>
      <c r="B1414" t="s">
        <v>3956</v>
      </c>
      <c r="C1414">
        <v>91911380311</v>
      </c>
      <c r="D1414" t="s">
        <v>3957</v>
      </c>
    </row>
    <row r="1415" spans="1:4" ht="12.75">
      <c r="A1415">
        <v>199</v>
      </c>
      <c r="B1415" t="s">
        <v>3958</v>
      </c>
      <c r="C1415">
        <v>91911380411</v>
      </c>
      <c r="D1415" t="s">
        <v>3959</v>
      </c>
    </row>
    <row r="1416" spans="1:4" ht="12.75">
      <c r="A1416">
        <v>151</v>
      </c>
      <c r="B1416" t="s">
        <v>3960</v>
      </c>
      <c r="C1416">
        <v>91911389911</v>
      </c>
      <c r="D1416" t="s">
        <v>3961</v>
      </c>
    </row>
    <row r="1417" spans="1:6" ht="12.75">
      <c r="A1417">
        <v>151</v>
      </c>
      <c r="B1417" t="s">
        <v>3962</v>
      </c>
      <c r="C1417">
        <v>91917000000</v>
      </c>
      <c r="D1417" t="s">
        <v>3963</v>
      </c>
      <c r="F1417" t="s">
        <v>3964</v>
      </c>
    </row>
    <row r="1418" spans="1:6" ht="12.75">
      <c r="A1418">
        <v>151</v>
      </c>
      <c r="B1418" t="s">
        <v>3965</v>
      </c>
      <c r="C1418">
        <v>91917100000</v>
      </c>
      <c r="D1418" t="s">
        <v>3966</v>
      </c>
      <c r="F1418" t="s">
        <v>3967</v>
      </c>
    </row>
    <row r="1419" spans="1:4" ht="12.75">
      <c r="A1419">
        <v>151</v>
      </c>
      <c r="B1419" t="s">
        <v>3968</v>
      </c>
      <c r="C1419">
        <v>91917180121</v>
      </c>
      <c r="D1419" t="s">
        <v>3969</v>
      </c>
    </row>
    <row r="1420" spans="1:4" ht="12.75">
      <c r="A1420">
        <v>151</v>
      </c>
      <c r="B1420" t="s">
        <v>3970</v>
      </c>
      <c r="C1420">
        <v>91917180151</v>
      </c>
      <c r="D1420" t="s">
        <v>3971</v>
      </c>
    </row>
    <row r="1421" spans="1:4" ht="12.75">
      <c r="A1421">
        <v>151</v>
      </c>
      <c r="B1421" t="s">
        <v>3972</v>
      </c>
      <c r="C1421">
        <v>91917180611</v>
      </c>
      <c r="D1421" t="s">
        <v>3973</v>
      </c>
    </row>
    <row r="1422" spans="1:6" ht="12.75">
      <c r="A1422">
        <v>151</v>
      </c>
      <c r="B1422" t="s">
        <v>3974</v>
      </c>
      <c r="C1422">
        <v>91917200000</v>
      </c>
      <c r="D1422" t="s">
        <v>3975</v>
      </c>
      <c r="F1422" t="s">
        <v>3976</v>
      </c>
    </row>
    <row r="1423" spans="1:4" ht="12.75">
      <c r="A1423">
        <v>151</v>
      </c>
      <c r="B1423" t="s">
        <v>3977</v>
      </c>
      <c r="C1423">
        <v>91917280111</v>
      </c>
      <c r="D1423" t="s">
        <v>3978</v>
      </c>
    </row>
    <row r="1424" spans="1:4" ht="12.75">
      <c r="A1424">
        <v>151</v>
      </c>
      <c r="B1424" t="s">
        <v>3979</v>
      </c>
      <c r="C1424">
        <v>91917280121</v>
      </c>
      <c r="D1424" t="s">
        <v>3980</v>
      </c>
    </row>
    <row r="1425" spans="1:4" ht="12.75">
      <c r="A1425">
        <v>151</v>
      </c>
      <c r="B1425" t="s">
        <v>3981</v>
      </c>
      <c r="C1425">
        <v>91917280131</v>
      </c>
      <c r="D1425" t="s">
        <v>3982</v>
      </c>
    </row>
    <row r="1426" spans="1:6" ht="12.75">
      <c r="A1426">
        <v>151</v>
      </c>
      <c r="B1426" t="s">
        <v>3983</v>
      </c>
      <c r="C1426">
        <v>92000000000</v>
      </c>
      <c r="D1426" t="s">
        <v>3984</v>
      </c>
      <c r="F1426" t="s">
        <v>3985</v>
      </c>
    </row>
    <row r="1427" spans="1:6" ht="12.75">
      <c r="A1427">
        <v>151</v>
      </c>
      <c r="B1427" t="s">
        <v>3985</v>
      </c>
      <c r="C1427">
        <v>92200000000</v>
      </c>
      <c r="D1427" t="s">
        <v>3667</v>
      </c>
      <c r="F1427" t="s">
        <v>3986</v>
      </c>
    </row>
    <row r="1428" spans="1:6" ht="12.75">
      <c r="A1428">
        <v>151</v>
      </c>
      <c r="B1428" t="s">
        <v>3986</v>
      </c>
      <c r="C1428">
        <v>92220000000</v>
      </c>
      <c r="D1428" t="s">
        <v>3987</v>
      </c>
      <c r="F1428" t="s">
        <v>3988</v>
      </c>
    </row>
    <row r="1429" spans="1:6" ht="12.75">
      <c r="A1429">
        <v>151</v>
      </c>
      <c r="B1429" t="s">
        <v>3988</v>
      </c>
      <c r="C1429">
        <v>92224000000</v>
      </c>
      <c r="D1429" t="s">
        <v>3989</v>
      </c>
      <c r="F1429" t="s">
        <v>3990</v>
      </c>
    </row>
    <row r="1430" spans="1:6" ht="12.75">
      <c r="A1430">
        <v>151</v>
      </c>
      <c r="B1430" t="s">
        <v>3991</v>
      </c>
      <c r="C1430">
        <v>92224100000</v>
      </c>
      <c r="D1430" t="s">
        <v>3992</v>
      </c>
      <c r="F1430" s="165" t="s">
        <v>3993</v>
      </c>
    </row>
    <row r="1431" spans="1:4" ht="12.75">
      <c r="A1431">
        <v>199</v>
      </c>
      <c r="B1431" t="s">
        <v>3994</v>
      </c>
      <c r="C1431">
        <v>92224180111</v>
      </c>
      <c r="D1431" t="s">
        <v>3995</v>
      </c>
    </row>
    <row r="1432" spans="1:4" ht="12.75">
      <c r="A1432">
        <v>199</v>
      </c>
      <c r="B1432" t="s">
        <v>3996</v>
      </c>
      <c r="C1432">
        <v>92224180311</v>
      </c>
      <c r="D1432" t="s">
        <v>3798</v>
      </c>
    </row>
    <row r="1433" spans="1:4" ht="12.75">
      <c r="A1433">
        <v>199</v>
      </c>
      <c r="B1433" t="s">
        <v>3997</v>
      </c>
      <c r="C1433">
        <v>92224180511</v>
      </c>
      <c r="D1433" t="s">
        <v>3998</v>
      </c>
    </row>
    <row r="1434" spans="1:4" ht="12.75">
      <c r="A1434">
        <v>199</v>
      </c>
      <c r="B1434" t="s">
        <v>3999</v>
      </c>
      <c r="C1434">
        <v>92224180811</v>
      </c>
      <c r="D1434" t="s">
        <v>4000</v>
      </c>
    </row>
    <row r="1435" spans="1:4" ht="12.75">
      <c r="A1435">
        <v>199</v>
      </c>
      <c r="B1435" t="s">
        <v>4001</v>
      </c>
      <c r="C1435">
        <v>92224181011</v>
      </c>
      <c r="D1435" t="s">
        <v>4002</v>
      </c>
    </row>
    <row r="1436" spans="1:4" ht="12.75">
      <c r="A1436">
        <v>199</v>
      </c>
      <c r="B1436" t="s">
        <v>4003</v>
      </c>
      <c r="C1436">
        <v>92224181021</v>
      </c>
      <c r="D1436" t="s">
        <v>4004</v>
      </c>
    </row>
    <row r="1437" spans="1:4" ht="12.75">
      <c r="A1437">
        <v>199</v>
      </c>
      <c r="B1437" t="s">
        <v>4005</v>
      </c>
      <c r="C1437">
        <v>92224181051</v>
      </c>
      <c r="D1437" t="s">
        <v>4006</v>
      </c>
    </row>
    <row r="1438" spans="1:4" ht="12.75">
      <c r="A1438">
        <v>199</v>
      </c>
      <c r="B1438" t="s">
        <v>4007</v>
      </c>
      <c r="C1438">
        <v>92224181061</v>
      </c>
      <c r="D1438" t="s">
        <v>4008</v>
      </c>
    </row>
    <row r="1439" spans="1:4" ht="12.75">
      <c r="A1439">
        <v>199</v>
      </c>
      <c r="B1439" t="s">
        <v>4009</v>
      </c>
      <c r="C1439">
        <v>92224181071</v>
      </c>
      <c r="D1439" t="s">
        <v>4010</v>
      </c>
    </row>
    <row r="1440" spans="1:4" ht="12.75">
      <c r="A1440">
        <v>199</v>
      </c>
      <c r="B1440" t="s">
        <v>4011</v>
      </c>
      <c r="C1440">
        <v>92224181091</v>
      </c>
      <c r="D1440" t="s">
        <v>3785</v>
      </c>
    </row>
    <row r="1441" spans="1:4" ht="12.75">
      <c r="A1441">
        <v>151</v>
      </c>
      <c r="B1441" t="s">
        <v>4012</v>
      </c>
      <c r="C1441">
        <v>92224189911</v>
      </c>
      <c r="D1441" t="s">
        <v>4013</v>
      </c>
    </row>
    <row r="1442" spans="1:6" ht="12.75">
      <c r="A1442">
        <v>151</v>
      </c>
      <c r="B1442" t="s">
        <v>4014</v>
      </c>
      <c r="C1442">
        <v>92224200000</v>
      </c>
      <c r="D1442" t="s">
        <v>4015</v>
      </c>
      <c r="F1442" t="s">
        <v>4016</v>
      </c>
    </row>
    <row r="1443" spans="1:4" ht="12.75">
      <c r="A1443">
        <v>199</v>
      </c>
      <c r="B1443" t="s">
        <v>4017</v>
      </c>
      <c r="C1443">
        <v>92224280111</v>
      </c>
      <c r="D1443" t="s">
        <v>4018</v>
      </c>
    </row>
    <row r="1444" spans="1:4" ht="12.75">
      <c r="A1444">
        <v>199</v>
      </c>
      <c r="B1444" t="s">
        <v>4019</v>
      </c>
      <c r="C1444">
        <v>92224280311</v>
      </c>
      <c r="D1444" t="s">
        <v>3798</v>
      </c>
    </row>
    <row r="1445" spans="1:4" ht="12.75">
      <c r="A1445">
        <v>199</v>
      </c>
      <c r="B1445" t="s">
        <v>4020</v>
      </c>
      <c r="C1445">
        <v>92224280511</v>
      </c>
      <c r="D1445" t="s">
        <v>3998</v>
      </c>
    </row>
    <row r="1446" spans="1:4" ht="12.75">
      <c r="A1446">
        <v>199</v>
      </c>
      <c r="B1446" t="s">
        <v>4021</v>
      </c>
      <c r="C1446">
        <v>92224281011</v>
      </c>
      <c r="D1446" t="s">
        <v>4022</v>
      </c>
    </row>
    <row r="1447" spans="1:4" ht="12.75">
      <c r="A1447">
        <v>199</v>
      </c>
      <c r="B1447" t="s">
        <v>4023</v>
      </c>
      <c r="C1447">
        <v>92224281021</v>
      </c>
      <c r="D1447" t="s">
        <v>4024</v>
      </c>
    </row>
    <row r="1448" spans="1:4" ht="12.75">
      <c r="A1448">
        <v>199</v>
      </c>
      <c r="B1448" t="s">
        <v>4025</v>
      </c>
      <c r="C1448">
        <v>92224281051</v>
      </c>
      <c r="D1448" t="s">
        <v>4026</v>
      </c>
    </row>
    <row r="1449" spans="1:4" ht="12.75">
      <c r="A1449">
        <v>199</v>
      </c>
      <c r="B1449" t="s">
        <v>4027</v>
      </c>
      <c r="C1449">
        <v>92224281061</v>
      </c>
      <c r="D1449" t="s">
        <v>4028</v>
      </c>
    </row>
    <row r="1450" spans="1:4" ht="12.75">
      <c r="A1450">
        <v>199</v>
      </c>
      <c r="B1450" t="s">
        <v>4029</v>
      </c>
      <c r="C1450">
        <v>92224281071</v>
      </c>
      <c r="D1450" t="s">
        <v>4030</v>
      </c>
    </row>
    <row r="1451" spans="1:4" ht="12.75">
      <c r="A1451">
        <v>151</v>
      </c>
      <c r="B1451" t="s">
        <v>4031</v>
      </c>
      <c r="C1451">
        <v>92224281091</v>
      </c>
      <c r="D1451" t="s">
        <v>3791</v>
      </c>
    </row>
    <row r="1452" spans="1:4" ht="12.75">
      <c r="A1452">
        <v>199</v>
      </c>
      <c r="B1452" t="s">
        <v>4032</v>
      </c>
      <c r="C1452">
        <v>92224289911</v>
      </c>
      <c r="D1452" t="s">
        <v>3793</v>
      </c>
    </row>
    <row r="1453" spans="1:6" ht="12.75">
      <c r="A1453">
        <v>199</v>
      </c>
      <c r="B1453" t="s">
        <v>4033</v>
      </c>
      <c r="C1453">
        <v>92224300000</v>
      </c>
      <c r="D1453" t="s">
        <v>3795</v>
      </c>
      <c r="F1453" t="s">
        <v>4034</v>
      </c>
    </row>
    <row r="1454" spans="1:4" ht="12.75">
      <c r="A1454">
        <v>199</v>
      </c>
      <c r="B1454" t="s">
        <v>4035</v>
      </c>
      <c r="C1454">
        <v>92224380111</v>
      </c>
      <c r="D1454" t="s">
        <v>3800</v>
      </c>
    </row>
    <row r="1455" spans="1:4" ht="12.75">
      <c r="A1455">
        <v>199</v>
      </c>
      <c r="B1455" t="s">
        <v>4036</v>
      </c>
      <c r="C1455">
        <v>92224381011</v>
      </c>
      <c r="D1455" t="s">
        <v>4037</v>
      </c>
    </row>
    <row r="1456" spans="1:4" ht="12.75">
      <c r="A1456">
        <v>199</v>
      </c>
      <c r="B1456" t="s">
        <v>4038</v>
      </c>
      <c r="C1456">
        <v>92224381021</v>
      </c>
      <c r="D1456" t="s">
        <v>4039</v>
      </c>
    </row>
    <row r="1457" spans="1:4" ht="12.75">
      <c r="A1457">
        <v>199</v>
      </c>
      <c r="B1457" t="s">
        <v>4040</v>
      </c>
      <c r="C1457">
        <v>92224381091</v>
      </c>
      <c r="D1457" t="s">
        <v>3806</v>
      </c>
    </row>
    <row r="1458" spans="1:4" ht="12.75">
      <c r="A1458">
        <v>199</v>
      </c>
      <c r="B1458" t="s">
        <v>4041</v>
      </c>
      <c r="C1458">
        <v>92224389911</v>
      </c>
      <c r="D1458" t="s">
        <v>3808</v>
      </c>
    </row>
    <row r="1459" spans="1:6" ht="12.75">
      <c r="A1459">
        <v>199</v>
      </c>
      <c r="B1459" t="s">
        <v>4042</v>
      </c>
      <c r="C1459">
        <v>92224400000</v>
      </c>
      <c r="D1459" t="s">
        <v>3810</v>
      </c>
      <c r="F1459" t="s">
        <v>4043</v>
      </c>
    </row>
    <row r="1460" spans="1:4" ht="12.75">
      <c r="A1460">
        <v>199</v>
      </c>
      <c r="B1460" t="s">
        <v>4044</v>
      </c>
      <c r="C1460">
        <v>92224400011</v>
      </c>
      <c r="D1460" t="s">
        <v>3813</v>
      </c>
    </row>
    <row r="1461" spans="1:4" ht="12.75">
      <c r="A1461">
        <v>199</v>
      </c>
      <c r="B1461" t="s">
        <v>4045</v>
      </c>
      <c r="C1461">
        <v>92224481011</v>
      </c>
      <c r="D1461" t="s">
        <v>4046</v>
      </c>
    </row>
    <row r="1462" spans="1:6" ht="12.75">
      <c r="A1462">
        <v>199</v>
      </c>
      <c r="B1462" t="s">
        <v>4047</v>
      </c>
      <c r="C1462">
        <v>92224500000</v>
      </c>
      <c r="D1462" t="s">
        <v>4048</v>
      </c>
      <c r="F1462" t="s">
        <v>4049</v>
      </c>
    </row>
    <row r="1463" spans="1:4" ht="12.75">
      <c r="A1463">
        <v>199</v>
      </c>
      <c r="B1463" t="s">
        <v>4049</v>
      </c>
      <c r="C1463">
        <v>92224580111</v>
      </c>
      <c r="D1463" t="s">
        <v>4050</v>
      </c>
    </row>
    <row r="1464" spans="1:6" ht="12.75">
      <c r="A1464">
        <v>199</v>
      </c>
      <c r="B1464" t="s">
        <v>4051</v>
      </c>
      <c r="C1464">
        <v>92224600000</v>
      </c>
      <c r="D1464" t="s">
        <v>4052</v>
      </c>
      <c r="F1464" t="s">
        <v>4053</v>
      </c>
    </row>
    <row r="1465" spans="1:4" ht="12.75">
      <c r="A1465">
        <v>199</v>
      </c>
      <c r="B1465" t="s">
        <v>4053</v>
      </c>
      <c r="C1465">
        <v>92224680111</v>
      </c>
      <c r="D1465" t="s">
        <v>4054</v>
      </c>
    </row>
    <row r="1466" spans="1:6" ht="12.75">
      <c r="A1466">
        <v>199</v>
      </c>
      <c r="B1466" t="s">
        <v>4055</v>
      </c>
      <c r="C1466">
        <v>92224700000</v>
      </c>
      <c r="D1466" t="s">
        <v>4056</v>
      </c>
      <c r="F1466" t="s">
        <v>4057</v>
      </c>
    </row>
    <row r="1467" spans="1:4" ht="12.75">
      <c r="A1467">
        <v>199</v>
      </c>
      <c r="B1467" t="s">
        <v>4057</v>
      </c>
      <c r="C1467">
        <v>92224780111</v>
      </c>
      <c r="D1467" t="s">
        <v>4058</v>
      </c>
    </row>
    <row r="1468" spans="1:6" ht="12.75">
      <c r="A1468">
        <v>199</v>
      </c>
      <c r="B1468" t="s">
        <v>4059</v>
      </c>
      <c r="C1468">
        <v>92224800000</v>
      </c>
      <c r="D1468" t="s">
        <v>4060</v>
      </c>
      <c r="F1468" t="s">
        <v>4061</v>
      </c>
    </row>
    <row r="1469" spans="1:4" ht="12.75">
      <c r="A1469">
        <v>199</v>
      </c>
      <c r="B1469" t="s">
        <v>4061</v>
      </c>
      <c r="C1469">
        <v>92224880111</v>
      </c>
      <c r="D1469" t="s">
        <v>4062</v>
      </c>
    </row>
    <row r="1470" spans="1:6" ht="12.75">
      <c r="A1470">
        <v>199</v>
      </c>
      <c r="B1470" t="s">
        <v>4063</v>
      </c>
      <c r="C1470" t="s">
        <v>1529</v>
      </c>
      <c r="D1470" t="s">
        <v>4064</v>
      </c>
      <c r="F1470" t="s">
        <v>2061</v>
      </c>
    </row>
    <row r="1471" spans="1:6" ht="12.75">
      <c r="A1471">
        <v>116</v>
      </c>
      <c r="B1471" t="s">
        <v>4065</v>
      </c>
      <c r="C1471" t="s">
        <v>221</v>
      </c>
      <c r="D1471" t="s">
        <v>4066</v>
      </c>
      <c r="E1471" t="s">
        <v>4067</v>
      </c>
      <c r="F1471" t="s">
        <v>1853</v>
      </c>
    </row>
    <row r="1472" spans="1:6" ht="12.75">
      <c r="A1472">
        <v>116</v>
      </c>
      <c r="B1472" t="s">
        <v>4068</v>
      </c>
      <c r="C1472" t="s">
        <v>245</v>
      </c>
      <c r="D1472" t="s">
        <v>4069</v>
      </c>
      <c r="E1472" t="s">
        <v>4070</v>
      </c>
      <c r="F1472" t="s">
        <v>4071</v>
      </c>
    </row>
    <row r="1473" spans="1:6" ht="12.75">
      <c r="A1473">
        <v>116</v>
      </c>
      <c r="B1473" t="s">
        <v>4072</v>
      </c>
      <c r="C1473" t="s">
        <v>257</v>
      </c>
      <c r="D1473" t="s">
        <v>4073</v>
      </c>
      <c r="E1473" t="s">
        <v>4074</v>
      </c>
      <c r="F1473" t="s">
        <v>4075</v>
      </c>
    </row>
    <row r="1474" spans="1:6" ht="12.75">
      <c r="A1474">
        <v>116</v>
      </c>
      <c r="B1474" t="s">
        <v>4076</v>
      </c>
      <c r="C1474" t="s">
        <v>1619</v>
      </c>
      <c r="D1474" t="s">
        <v>4077</v>
      </c>
      <c r="E1474" t="s">
        <v>4078</v>
      </c>
      <c r="F1474" t="s">
        <v>4079</v>
      </c>
    </row>
    <row r="1475" spans="1:6" ht="12.75">
      <c r="A1475">
        <v>116</v>
      </c>
      <c r="B1475" t="s">
        <v>4080</v>
      </c>
      <c r="C1475" t="s">
        <v>258</v>
      </c>
      <c r="D1475" t="s">
        <v>4081</v>
      </c>
      <c r="F1475" t="s">
        <v>4082</v>
      </c>
    </row>
    <row r="1476" spans="1:6" ht="12.75">
      <c r="A1476">
        <v>199</v>
      </c>
      <c r="B1476" t="s">
        <v>4083</v>
      </c>
      <c r="C1476" t="s">
        <v>1529</v>
      </c>
      <c r="D1476" t="s">
        <v>4084</v>
      </c>
      <c r="F1476" t="s">
        <v>4085</v>
      </c>
    </row>
    <row r="1477" spans="1:4" ht="12.75">
      <c r="A1477">
        <v>115</v>
      </c>
      <c r="B1477" t="s">
        <v>4086</v>
      </c>
      <c r="C1477" t="s">
        <v>4087</v>
      </c>
      <c r="D1477" t="s">
        <v>4088</v>
      </c>
    </row>
    <row r="1478" spans="1:6" ht="12.75">
      <c r="A1478">
        <v>199</v>
      </c>
      <c r="B1478" t="s">
        <v>4089</v>
      </c>
      <c r="C1478" t="s">
        <v>1529</v>
      </c>
      <c r="D1478" t="s">
        <v>4090</v>
      </c>
      <c r="F1478" t="s">
        <v>4091</v>
      </c>
    </row>
    <row r="1479" spans="1:6" ht="12.75">
      <c r="A1479">
        <v>198</v>
      </c>
      <c r="B1479" t="s">
        <v>4092</v>
      </c>
      <c r="C1479" t="s">
        <v>1529</v>
      </c>
      <c r="D1479" t="s">
        <v>4093</v>
      </c>
      <c r="F1479" t="s">
        <v>1533</v>
      </c>
    </row>
    <row r="1480" spans="1:6" ht="12.75">
      <c r="A1480">
        <v>198</v>
      </c>
      <c r="B1480" t="s">
        <v>4094</v>
      </c>
      <c r="C1480" t="s">
        <v>1529</v>
      </c>
      <c r="D1480" t="s">
        <v>4093</v>
      </c>
      <c r="F1480" t="s">
        <v>1533</v>
      </c>
    </row>
    <row r="1481" spans="1:6" ht="12.75">
      <c r="A1481">
        <v>198</v>
      </c>
      <c r="B1481" t="s">
        <v>4095</v>
      </c>
      <c r="C1481" t="s">
        <v>1529</v>
      </c>
      <c r="D1481" t="s">
        <v>4093</v>
      </c>
      <c r="F1481" t="s">
        <v>1533</v>
      </c>
    </row>
    <row r="1482" spans="1:6" ht="12.75">
      <c r="A1482">
        <v>198</v>
      </c>
      <c r="B1482" t="s">
        <v>4096</v>
      </c>
      <c r="C1482" t="s">
        <v>1529</v>
      </c>
      <c r="D1482" t="s">
        <v>4093</v>
      </c>
      <c r="F1482" t="s">
        <v>1533</v>
      </c>
    </row>
    <row r="1483" spans="1:6" ht="12.75">
      <c r="A1483">
        <v>198</v>
      </c>
      <c r="B1483" t="s">
        <v>4097</v>
      </c>
      <c r="C1483" t="s">
        <v>1529</v>
      </c>
      <c r="D1483" t="s">
        <v>4093</v>
      </c>
      <c r="F1483" t="s">
        <v>1533</v>
      </c>
    </row>
    <row r="1484" spans="1:6" ht="12.75">
      <c r="A1484">
        <v>198</v>
      </c>
      <c r="B1484" t="s">
        <v>4098</v>
      </c>
      <c r="C1484" t="s">
        <v>1529</v>
      </c>
      <c r="D1484" t="s">
        <v>4099</v>
      </c>
      <c r="F1484" t="s">
        <v>1533</v>
      </c>
    </row>
    <row r="1485" spans="1:6" ht="12.75">
      <c r="A1485">
        <v>199</v>
      </c>
      <c r="B1485" t="s">
        <v>4100</v>
      </c>
      <c r="C1485" t="s">
        <v>1529</v>
      </c>
      <c r="D1485" t="s">
        <v>4101</v>
      </c>
      <c r="F1485" t="s">
        <v>4102</v>
      </c>
    </row>
    <row r="1486" spans="1:6" ht="12.75">
      <c r="A1486">
        <v>199</v>
      </c>
      <c r="B1486" t="s">
        <v>4103</v>
      </c>
      <c r="C1486" t="s">
        <v>1529</v>
      </c>
      <c r="D1486" t="s">
        <v>4101</v>
      </c>
      <c r="F1486" t="s">
        <v>4104</v>
      </c>
    </row>
    <row r="1487" spans="1:6" ht="12.75">
      <c r="A1487">
        <v>199</v>
      </c>
      <c r="B1487" t="s">
        <v>4105</v>
      </c>
      <c r="C1487" t="s">
        <v>1529</v>
      </c>
      <c r="D1487" t="s">
        <v>4101</v>
      </c>
      <c r="F1487" t="s">
        <v>4106</v>
      </c>
    </row>
    <row r="1488" spans="1:6" ht="12.75">
      <c r="A1488">
        <v>199</v>
      </c>
      <c r="B1488" t="s">
        <v>4107</v>
      </c>
      <c r="C1488" t="s">
        <v>1529</v>
      </c>
      <c r="D1488" t="s">
        <v>4101</v>
      </c>
      <c r="F1488" t="s">
        <v>4108</v>
      </c>
    </row>
    <row r="1489" spans="1:6" ht="12.75">
      <c r="A1489">
        <v>199</v>
      </c>
      <c r="B1489" t="s">
        <v>4109</v>
      </c>
      <c r="C1489" t="s">
        <v>1529</v>
      </c>
      <c r="D1489" t="s">
        <v>4101</v>
      </c>
      <c r="F1489" t="s">
        <v>4110</v>
      </c>
    </row>
    <row r="1490" spans="1:6" ht="12.75">
      <c r="A1490">
        <v>199</v>
      </c>
      <c r="B1490" t="s">
        <v>4111</v>
      </c>
      <c r="C1490" t="s">
        <v>1529</v>
      </c>
      <c r="D1490" t="s">
        <v>4101</v>
      </c>
      <c r="F1490" t="s">
        <v>4112</v>
      </c>
    </row>
    <row r="1491" spans="1:6" ht="12.75">
      <c r="A1491">
        <v>199</v>
      </c>
      <c r="B1491" t="s">
        <v>4113</v>
      </c>
      <c r="C1491" t="s">
        <v>1529</v>
      </c>
      <c r="D1491" t="s">
        <v>4101</v>
      </c>
      <c r="F1491" t="s">
        <v>4114</v>
      </c>
    </row>
    <row r="1492" spans="1:6" ht="12.75">
      <c r="A1492">
        <v>199</v>
      </c>
      <c r="B1492" t="s">
        <v>4115</v>
      </c>
      <c r="C1492" t="s">
        <v>1529</v>
      </c>
      <c r="D1492" t="s">
        <v>4101</v>
      </c>
      <c r="F1492" t="s">
        <v>4116</v>
      </c>
    </row>
    <row r="1493" spans="1:6" ht="12.75">
      <c r="A1493">
        <v>199</v>
      </c>
      <c r="B1493" t="s">
        <v>4117</v>
      </c>
      <c r="C1493" t="s">
        <v>1529</v>
      </c>
      <c r="D1493" t="s">
        <v>4101</v>
      </c>
      <c r="F1493" t="s">
        <v>4118</v>
      </c>
    </row>
    <row r="1494" spans="1:6" ht="12.75">
      <c r="A1494">
        <v>199</v>
      </c>
      <c r="B1494" t="s">
        <v>4119</v>
      </c>
      <c r="C1494" t="s">
        <v>1529</v>
      </c>
      <c r="D1494" t="s">
        <v>4101</v>
      </c>
      <c r="F1494" t="s">
        <v>4120</v>
      </c>
    </row>
    <row r="1495" spans="1:6" ht="12.75">
      <c r="A1495">
        <v>199</v>
      </c>
      <c r="B1495" t="s">
        <v>4121</v>
      </c>
      <c r="C1495" t="s">
        <v>1529</v>
      </c>
      <c r="D1495" t="s">
        <v>4101</v>
      </c>
      <c r="F1495" t="s">
        <v>4122</v>
      </c>
    </row>
    <row r="1496" spans="1:6" ht="12.75">
      <c r="A1496">
        <v>199</v>
      </c>
      <c r="B1496" t="s">
        <v>4123</v>
      </c>
      <c r="C1496" t="s">
        <v>1529</v>
      </c>
      <c r="D1496" t="s">
        <v>4101</v>
      </c>
      <c r="F1496" t="s">
        <v>4124</v>
      </c>
    </row>
    <row r="1497" spans="1:6" ht="12.75">
      <c r="A1497">
        <v>199</v>
      </c>
      <c r="B1497" t="s">
        <v>4125</v>
      </c>
      <c r="C1497" t="s">
        <v>1529</v>
      </c>
      <c r="D1497" t="s">
        <v>4101</v>
      </c>
      <c r="F1497" t="s">
        <v>4126</v>
      </c>
    </row>
    <row r="1498" spans="1:6" ht="12.75">
      <c r="A1498">
        <v>199</v>
      </c>
      <c r="B1498" t="s">
        <v>4127</v>
      </c>
      <c r="C1498" t="s">
        <v>1529</v>
      </c>
      <c r="D1498" t="s">
        <v>4101</v>
      </c>
      <c r="F1498" t="s">
        <v>4128</v>
      </c>
    </row>
    <row r="1499" spans="1:6" ht="12.75">
      <c r="A1499">
        <v>199</v>
      </c>
      <c r="B1499" t="s">
        <v>4129</v>
      </c>
      <c r="C1499" t="s">
        <v>1529</v>
      </c>
      <c r="D1499" t="s">
        <v>4101</v>
      </c>
      <c r="F1499" t="s">
        <v>4130</v>
      </c>
    </row>
    <row r="1500" spans="1:6" ht="12.75">
      <c r="A1500">
        <v>199</v>
      </c>
      <c r="B1500" t="s">
        <v>4131</v>
      </c>
      <c r="C1500" t="s">
        <v>1529</v>
      </c>
      <c r="D1500" t="s">
        <v>4101</v>
      </c>
      <c r="F1500" t="s">
        <v>4132</v>
      </c>
    </row>
    <row r="1501" spans="1:6" ht="12.75">
      <c r="A1501">
        <v>199</v>
      </c>
      <c r="B1501" t="s">
        <v>4133</v>
      </c>
      <c r="C1501" t="s">
        <v>1529</v>
      </c>
      <c r="D1501" t="s">
        <v>4101</v>
      </c>
      <c r="F1501" t="s">
        <v>4134</v>
      </c>
    </row>
    <row r="1502" spans="1:6" ht="12.75">
      <c r="A1502">
        <v>199</v>
      </c>
      <c r="B1502" t="s">
        <v>4135</v>
      </c>
      <c r="C1502" t="s">
        <v>1529</v>
      </c>
      <c r="D1502" t="s">
        <v>4101</v>
      </c>
      <c r="F1502" t="s">
        <v>4136</v>
      </c>
    </row>
    <row r="1503" spans="1:6" ht="12.75">
      <c r="A1503">
        <v>199</v>
      </c>
      <c r="B1503" t="s">
        <v>4137</v>
      </c>
      <c r="C1503" t="s">
        <v>1529</v>
      </c>
      <c r="D1503" t="s">
        <v>4101</v>
      </c>
      <c r="F1503" t="s">
        <v>4138</v>
      </c>
    </row>
    <row r="1504" spans="1:6" ht="12.75">
      <c r="A1504">
        <v>199</v>
      </c>
      <c r="B1504" t="s">
        <v>4139</v>
      </c>
      <c r="C1504" t="s">
        <v>1529</v>
      </c>
      <c r="D1504" t="s">
        <v>4101</v>
      </c>
      <c r="F1504" t="s">
        <v>4140</v>
      </c>
    </row>
    <row r="1505" spans="1:6" ht="12.75">
      <c r="A1505">
        <v>199</v>
      </c>
      <c r="B1505" t="s">
        <v>4141</v>
      </c>
      <c r="C1505" t="s">
        <v>1529</v>
      </c>
      <c r="D1505" t="s">
        <v>4101</v>
      </c>
      <c r="F1505" t="s">
        <v>4142</v>
      </c>
    </row>
    <row r="1506" spans="1:6" ht="12.75">
      <c r="A1506">
        <v>199</v>
      </c>
      <c r="B1506" t="s">
        <v>4143</v>
      </c>
      <c r="C1506" t="s">
        <v>1529</v>
      </c>
      <c r="D1506" t="s">
        <v>4101</v>
      </c>
      <c r="F1506" t="s">
        <v>4144</v>
      </c>
    </row>
    <row r="1507" spans="1:6" ht="12.75">
      <c r="A1507">
        <v>199</v>
      </c>
      <c r="B1507" t="s">
        <v>4145</v>
      </c>
      <c r="C1507" t="s">
        <v>1529</v>
      </c>
      <c r="D1507" t="s">
        <v>4101</v>
      </c>
      <c r="F1507" t="s">
        <v>4146</v>
      </c>
    </row>
    <row r="1508" spans="1:6" ht="12.75">
      <c r="A1508">
        <v>199</v>
      </c>
      <c r="B1508" t="s">
        <v>4147</v>
      </c>
      <c r="C1508" t="s">
        <v>1529</v>
      </c>
      <c r="D1508" t="s">
        <v>4101</v>
      </c>
      <c r="F1508" t="s">
        <v>4148</v>
      </c>
    </row>
    <row r="1509" spans="1:6" ht="12.75">
      <c r="A1509">
        <v>199</v>
      </c>
      <c r="B1509" t="s">
        <v>4149</v>
      </c>
      <c r="C1509" t="s">
        <v>1529</v>
      </c>
      <c r="D1509" t="s">
        <v>4101</v>
      </c>
      <c r="F1509" t="s">
        <v>4150</v>
      </c>
    </row>
    <row r="1510" spans="1:6" ht="12.75">
      <c r="A1510">
        <v>199</v>
      </c>
      <c r="B1510" t="s">
        <v>4151</v>
      </c>
      <c r="C1510" t="s">
        <v>1529</v>
      </c>
      <c r="D1510" t="s">
        <v>4101</v>
      </c>
      <c r="F1510" t="s">
        <v>4152</v>
      </c>
    </row>
    <row r="1511" spans="1:4" ht="12.75">
      <c r="A1511">
        <v>111</v>
      </c>
      <c r="B1511" t="s">
        <v>1201</v>
      </c>
      <c r="C1511" t="s">
        <v>269</v>
      </c>
      <c r="D1511" t="s">
        <v>1057</v>
      </c>
    </row>
    <row r="1512" spans="1:4" ht="12.75">
      <c r="A1512">
        <v>111</v>
      </c>
      <c r="B1512" t="s">
        <v>1210</v>
      </c>
      <c r="C1512" t="s">
        <v>278</v>
      </c>
      <c r="D1512" t="s">
        <v>1066</v>
      </c>
    </row>
    <row r="1513" spans="1:4" ht="12.75">
      <c r="A1513">
        <v>111</v>
      </c>
      <c r="B1513" t="s">
        <v>1211</v>
      </c>
      <c r="C1513" t="s">
        <v>279</v>
      </c>
      <c r="D1513" t="s">
        <v>1067</v>
      </c>
    </row>
    <row r="1514" spans="1:4" ht="12.75">
      <c r="A1514">
        <v>111</v>
      </c>
      <c r="B1514" t="s">
        <v>1212</v>
      </c>
      <c r="C1514" t="s">
        <v>793</v>
      </c>
      <c r="D1514" t="s">
        <v>1068</v>
      </c>
    </row>
    <row r="1515" spans="1:4" ht="12.75">
      <c r="A1515">
        <v>111</v>
      </c>
      <c r="B1515" t="s">
        <v>1213</v>
      </c>
      <c r="C1515" t="s">
        <v>796</v>
      </c>
      <c r="D1515" t="s">
        <v>1069</v>
      </c>
    </row>
    <row r="1516" spans="1:6" ht="12.75">
      <c r="A1516">
        <v>111</v>
      </c>
      <c r="B1516" t="s">
        <v>4153</v>
      </c>
      <c r="C1516" t="s">
        <v>4154</v>
      </c>
      <c r="D1516" t="s">
        <v>4155</v>
      </c>
      <c r="F1516" t="s">
        <v>4156</v>
      </c>
    </row>
    <row r="1517" spans="1:4" ht="12.75">
      <c r="A1517">
        <v>111</v>
      </c>
      <c r="B1517" t="s">
        <v>1202</v>
      </c>
      <c r="C1517" t="s">
        <v>270</v>
      </c>
      <c r="D1517" t="s">
        <v>1058</v>
      </c>
    </row>
    <row r="1518" spans="1:4" ht="12.75">
      <c r="A1518">
        <v>111</v>
      </c>
      <c r="B1518" t="s">
        <v>1203</v>
      </c>
      <c r="C1518" t="s">
        <v>271</v>
      </c>
      <c r="D1518" t="s">
        <v>1059</v>
      </c>
    </row>
    <row r="1519" spans="1:4" ht="12.75">
      <c r="A1519">
        <v>111</v>
      </c>
      <c r="B1519" t="s">
        <v>1204</v>
      </c>
      <c r="C1519" t="s">
        <v>272</v>
      </c>
      <c r="D1519" t="s">
        <v>1060</v>
      </c>
    </row>
    <row r="1520" spans="1:4" ht="12.75">
      <c r="A1520">
        <v>111</v>
      </c>
      <c r="B1520" t="s">
        <v>1205</v>
      </c>
      <c r="C1520" t="s">
        <v>273</v>
      </c>
      <c r="D1520" t="s">
        <v>1061</v>
      </c>
    </row>
    <row r="1521" spans="1:4" ht="12.75">
      <c r="A1521">
        <v>111</v>
      </c>
      <c r="B1521" t="s">
        <v>1206</v>
      </c>
      <c r="C1521" t="s">
        <v>274</v>
      </c>
      <c r="D1521" t="s">
        <v>1062</v>
      </c>
    </row>
    <row r="1522" spans="1:4" ht="12.75">
      <c r="A1522">
        <v>111</v>
      </c>
      <c r="B1522" t="s">
        <v>1207</v>
      </c>
      <c r="C1522" t="s">
        <v>275</v>
      </c>
      <c r="D1522" t="s">
        <v>1063</v>
      </c>
    </row>
    <row r="1523" spans="1:4" ht="12.75">
      <c r="A1523">
        <v>111</v>
      </c>
      <c r="B1523" t="s">
        <v>1208</v>
      </c>
      <c r="C1523" t="s">
        <v>276</v>
      </c>
      <c r="D1523" t="s">
        <v>1064</v>
      </c>
    </row>
    <row r="1524" spans="1:4" ht="12.75">
      <c r="A1524">
        <v>111</v>
      </c>
      <c r="B1524" t="s">
        <v>1209</v>
      </c>
      <c r="C1524" t="s">
        <v>277</v>
      </c>
      <c r="D1524" t="s">
        <v>1065</v>
      </c>
    </row>
    <row r="1525" spans="1:4" ht="12.75">
      <c r="A1525">
        <v>110</v>
      </c>
      <c r="B1525" t="s">
        <v>4157</v>
      </c>
      <c r="C1525" t="s">
        <v>269</v>
      </c>
      <c r="D1525" t="s">
        <v>1057</v>
      </c>
    </row>
    <row r="1526" spans="1:4" ht="12.75">
      <c r="A1526">
        <v>110</v>
      </c>
      <c r="B1526" t="s">
        <v>4158</v>
      </c>
      <c r="C1526" t="s">
        <v>278</v>
      </c>
      <c r="D1526" t="s">
        <v>1066</v>
      </c>
    </row>
    <row r="1527" spans="1:4" ht="12.75">
      <c r="A1527">
        <v>110</v>
      </c>
      <c r="B1527" t="s">
        <v>4159</v>
      </c>
      <c r="C1527" t="s">
        <v>279</v>
      </c>
      <c r="D1527" t="s">
        <v>1067</v>
      </c>
    </row>
    <row r="1528" spans="1:4" ht="12.75">
      <c r="A1528">
        <v>110</v>
      </c>
      <c r="B1528" t="s">
        <v>4160</v>
      </c>
      <c r="C1528" t="s">
        <v>793</v>
      </c>
      <c r="D1528" t="s">
        <v>1068</v>
      </c>
    </row>
    <row r="1529" spans="1:4" ht="12.75">
      <c r="A1529">
        <v>110</v>
      </c>
      <c r="B1529" t="s">
        <v>4161</v>
      </c>
      <c r="C1529" t="s">
        <v>796</v>
      </c>
      <c r="D1529" t="s">
        <v>1069</v>
      </c>
    </row>
    <row r="1530" spans="1:6" ht="12.75">
      <c r="A1530">
        <v>110</v>
      </c>
      <c r="B1530" t="s">
        <v>4162</v>
      </c>
      <c r="C1530" t="s">
        <v>4154</v>
      </c>
      <c r="D1530" t="s">
        <v>4155</v>
      </c>
      <c r="F1530" t="s">
        <v>4163</v>
      </c>
    </row>
    <row r="1531" spans="1:4" ht="12.75">
      <c r="A1531">
        <v>110</v>
      </c>
      <c r="B1531" t="s">
        <v>4164</v>
      </c>
      <c r="C1531" t="s">
        <v>270</v>
      </c>
      <c r="D1531" t="s">
        <v>1058</v>
      </c>
    </row>
    <row r="1532" spans="1:4" ht="12.75">
      <c r="A1532">
        <v>110</v>
      </c>
      <c r="B1532" t="s">
        <v>4165</v>
      </c>
      <c r="C1532" t="s">
        <v>271</v>
      </c>
      <c r="D1532" t="s">
        <v>1059</v>
      </c>
    </row>
    <row r="1533" spans="1:4" ht="12.75">
      <c r="A1533">
        <v>110</v>
      </c>
      <c r="B1533" t="s">
        <v>4166</v>
      </c>
      <c r="C1533" t="s">
        <v>272</v>
      </c>
      <c r="D1533" t="s">
        <v>1060</v>
      </c>
    </row>
    <row r="1534" spans="1:4" ht="12.75">
      <c r="A1534">
        <v>110</v>
      </c>
      <c r="B1534" t="s">
        <v>4167</v>
      </c>
      <c r="C1534" t="s">
        <v>273</v>
      </c>
      <c r="D1534" t="s">
        <v>1061</v>
      </c>
    </row>
    <row r="1535" spans="1:4" ht="12.75">
      <c r="A1535">
        <v>110</v>
      </c>
      <c r="B1535" t="s">
        <v>4168</v>
      </c>
      <c r="C1535" t="s">
        <v>274</v>
      </c>
      <c r="D1535" t="s">
        <v>1062</v>
      </c>
    </row>
    <row r="1536" spans="1:4" ht="12.75">
      <c r="A1536">
        <v>110</v>
      </c>
      <c r="B1536" t="s">
        <v>4169</v>
      </c>
      <c r="C1536" t="s">
        <v>275</v>
      </c>
      <c r="D1536" t="s">
        <v>1063</v>
      </c>
    </row>
    <row r="1537" spans="1:4" ht="12.75">
      <c r="A1537">
        <v>110</v>
      </c>
      <c r="B1537" t="s">
        <v>4170</v>
      </c>
      <c r="C1537" t="s">
        <v>276</v>
      </c>
      <c r="D1537" t="s">
        <v>1064</v>
      </c>
    </row>
    <row r="1538" spans="1:4" ht="12.75">
      <c r="A1538">
        <v>110</v>
      </c>
      <c r="B1538" t="s">
        <v>4171</v>
      </c>
      <c r="C1538" t="s">
        <v>277</v>
      </c>
      <c r="D1538" t="s">
        <v>1065</v>
      </c>
    </row>
    <row r="1539" spans="1:4" ht="12.75">
      <c r="A1539">
        <v>111</v>
      </c>
      <c r="B1539" t="s">
        <v>1188</v>
      </c>
      <c r="C1539" t="s">
        <v>246</v>
      </c>
      <c r="D1539" t="s">
        <v>1044</v>
      </c>
    </row>
    <row r="1540" spans="1:4" ht="12.75">
      <c r="A1540">
        <v>111</v>
      </c>
      <c r="B1540" t="s">
        <v>1197</v>
      </c>
      <c r="C1540" t="s">
        <v>265</v>
      </c>
      <c r="D1540" t="s">
        <v>1053</v>
      </c>
    </row>
    <row r="1541" spans="1:4" ht="12.75">
      <c r="A1541">
        <v>111</v>
      </c>
      <c r="B1541" t="s">
        <v>1198</v>
      </c>
      <c r="C1541" t="s">
        <v>266</v>
      </c>
      <c r="D1541" t="s">
        <v>1054</v>
      </c>
    </row>
    <row r="1542" spans="1:4" ht="12.75">
      <c r="A1542">
        <v>111</v>
      </c>
      <c r="B1542" t="s">
        <v>1199</v>
      </c>
      <c r="C1542" t="s">
        <v>267</v>
      </c>
      <c r="D1542" t="s">
        <v>1055</v>
      </c>
    </row>
    <row r="1543" spans="1:4" ht="12.75">
      <c r="A1543">
        <v>111</v>
      </c>
      <c r="B1543" t="s">
        <v>1200</v>
      </c>
      <c r="C1543" t="s">
        <v>268</v>
      </c>
      <c r="D1543" t="s">
        <v>1056</v>
      </c>
    </row>
    <row r="1544" spans="1:6" ht="12.75">
      <c r="A1544">
        <v>111</v>
      </c>
      <c r="B1544" t="s">
        <v>4172</v>
      </c>
      <c r="C1544" t="s">
        <v>4173</v>
      </c>
      <c r="D1544" t="s">
        <v>4174</v>
      </c>
      <c r="F1544" t="s">
        <v>4175</v>
      </c>
    </row>
    <row r="1545" spans="1:4" ht="12.75">
      <c r="A1545">
        <v>111</v>
      </c>
      <c r="B1545" t="s">
        <v>1189</v>
      </c>
      <c r="C1545" t="s">
        <v>247</v>
      </c>
      <c r="D1545" t="s">
        <v>1045</v>
      </c>
    </row>
    <row r="1546" spans="1:4" ht="12.75">
      <c r="A1546">
        <v>111</v>
      </c>
      <c r="B1546" t="s">
        <v>1190</v>
      </c>
      <c r="C1546" t="s">
        <v>248</v>
      </c>
      <c r="D1546" t="s">
        <v>1046</v>
      </c>
    </row>
    <row r="1547" spans="1:4" ht="12.75">
      <c r="A1547">
        <v>111</v>
      </c>
      <c r="B1547" t="s">
        <v>1191</v>
      </c>
      <c r="C1547" t="s">
        <v>250</v>
      </c>
      <c r="D1547" t="s">
        <v>1047</v>
      </c>
    </row>
    <row r="1548" spans="1:4" ht="12.75">
      <c r="A1548">
        <v>111</v>
      </c>
      <c r="B1548" t="s">
        <v>1192</v>
      </c>
      <c r="C1548" t="s">
        <v>251</v>
      </c>
      <c r="D1548" t="s">
        <v>1048</v>
      </c>
    </row>
    <row r="1549" spans="1:4" ht="12.75">
      <c r="A1549">
        <v>111</v>
      </c>
      <c r="B1549" t="s">
        <v>1193</v>
      </c>
      <c r="C1549" t="s">
        <v>261</v>
      </c>
      <c r="D1549" t="s">
        <v>1049</v>
      </c>
    </row>
    <row r="1550" spans="1:4" ht="12.75">
      <c r="A1550">
        <v>111</v>
      </c>
      <c r="B1550" t="s">
        <v>1194</v>
      </c>
      <c r="C1550" t="s">
        <v>262</v>
      </c>
      <c r="D1550" t="s">
        <v>1050</v>
      </c>
    </row>
    <row r="1551" spans="1:4" ht="12.75">
      <c r="A1551">
        <v>111</v>
      </c>
      <c r="B1551" t="s">
        <v>1195</v>
      </c>
      <c r="C1551" t="s">
        <v>263</v>
      </c>
      <c r="D1551" t="s">
        <v>1051</v>
      </c>
    </row>
    <row r="1552" spans="1:4" ht="12.75">
      <c r="A1552">
        <v>111</v>
      </c>
      <c r="B1552" t="s">
        <v>1196</v>
      </c>
      <c r="C1552" t="s">
        <v>264</v>
      </c>
      <c r="D1552" t="s">
        <v>1052</v>
      </c>
    </row>
    <row r="1553" spans="1:4" ht="12.75">
      <c r="A1553">
        <v>110</v>
      </c>
      <c r="B1553" t="s">
        <v>1136</v>
      </c>
      <c r="C1553" t="s">
        <v>246</v>
      </c>
      <c r="D1553" t="s">
        <v>1044</v>
      </c>
    </row>
    <row r="1554" spans="1:4" ht="12.75">
      <c r="A1554">
        <v>110</v>
      </c>
      <c r="B1554" t="s">
        <v>1145</v>
      </c>
      <c r="C1554" t="s">
        <v>265</v>
      </c>
      <c r="D1554" t="s">
        <v>1053</v>
      </c>
    </row>
    <row r="1555" spans="1:4" ht="12.75">
      <c r="A1555">
        <v>110</v>
      </c>
      <c r="B1555" t="s">
        <v>1146</v>
      </c>
      <c r="C1555" t="s">
        <v>266</v>
      </c>
      <c r="D1555" t="s">
        <v>1054</v>
      </c>
    </row>
    <row r="1556" spans="1:4" ht="12.75">
      <c r="A1556">
        <v>110</v>
      </c>
      <c r="B1556" t="s">
        <v>1147</v>
      </c>
      <c r="C1556" t="s">
        <v>267</v>
      </c>
      <c r="D1556" t="s">
        <v>1055</v>
      </c>
    </row>
    <row r="1557" spans="1:4" ht="12.75">
      <c r="A1557">
        <v>110</v>
      </c>
      <c r="B1557" t="s">
        <v>1148</v>
      </c>
      <c r="C1557" t="s">
        <v>268</v>
      </c>
      <c r="D1557" t="s">
        <v>1056</v>
      </c>
    </row>
    <row r="1558" spans="1:6" ht="12.75">
      <c r="A1558">
        <v>110</v>
      </c>
      <c r="B1558" t="s">
        <v>4176</v>
      </c>
      <c r="C1558" t="s">
        <v>4173</v>
      </c>
      <c r="D1558" t="s">
        <v>4174</v>
      </c>
      <c r="F1558" t="s">
        <v>4177</v>
      </c>
    </row>
    <row r="1559" spans="1:4" ht="12.75">
      <c r="A1559">
        <v>110</v>
      </c>
      <c r="B1559" t="s">
        <v>1137</v>
      </c>
      <c r="C1559" t="s">
        <v>247</v>
      </c>
      <c r="D1559" t="s">
        <v>1045</v>
      </c>
    </row>
    <row r="1560" spans="1:4" ht="12.75">
      <c r="A1560">
        <v>110</v>
      </c>
      <c r="B1560" t="s">
        <v>1138</v>
      </c>
      <c r="C1560" t="s">
        <v>248</v>
      </c>
      <c r="D1560" t="s">
        <v>1046</v>
      </c>
    </row>
    <row r="1561" spans="1:4" ht="12.75">
      <c r="A1561">
        <v>110</v>
      </c>
      <c r="B1561" t="s">
        <v>1139</v>
      </c>
      <c r="C1561" t="s">
        <v>250</v>
      </c>
      <c r="D1561" t="s">
        <v>1047</v>
      </c>
    </row>
    <row r="1562" spans="1:4" ht="12.75">
      <c r="A1562">
        <v>110</v>
      </c>
      <c r="B1562" t="s">
        <v>1140</v>
      </c>
      <c r="C1562" t="s">
        <v>251</v>
      </c>
      <c r="D1562" t="s">
        <v>1048</v>
      </c>
    </row>
    <row r="1563" spans="1:4" ht="12.75">
      <c r="A1563">
        <v>110</v>
      </c>
      <c r="B1563" t="s">
        <v>1141</v>
      </c>
      <c r="C1563" t="s">
        <v>261</v>
      </c>
      <c r="D1563" t="s">
        <v>1049</v>
      </c>
    </row>
    <row r="1564" spans="1:4" ht="12.75">
      <c r="A1564">
        <v>110</v>
      </c>
      <c r="B1564" t="s">
        <v>1142</v>
      </c>
      <c r="C1564" t="s">
        <v>262</v>
      </c>
      <c r="D1564" t="s">
        <v>1050</v>
      </c>
    </row>
    <row r="1565" spans="1:4" ht="12.75">
      <c r="A1565">
        <v>110</v>
      </c>
      <c r="B1565" t="s">
        <v>1143</v>
      </c>
      <c r="C1565" t="s">
        <v>263</v>
      </c>
      <c r="D1565" t="s">
        <v>1051</v>
      </c>
    </row>
    <row r="1566" spans="1:4" ht="12.75">
      <c r="A1566">
        <v>110</v>
      </c>
      <c r="B1566" t="s">
        <v>1144</v>
      </c>
      <c r="C1566" t="s">
        <v>264</v>
      </c>
      <c r="D1566" t="s">
        <v>1052</v>
      </c>
    </row>
    <row r="1567" spans="1:4" ht="12.75">
      <c r="A1567">
        <v>111</v>
      </c>
      <c r="B1567" t="s">
        <v>1175</v>
      </c>
      <c r="C1567" t="s">
        <v>222</v>
      </c>
      <c r="D1567" t="s">
        <v>1071</v>
      </c>
    </row>
    <row r="1568" spans="1:4" ht="12.75">
      <c r="A1568">
        <v>111</v>
      </c>
      <c r="B1568" t="s">
        <v>1184</v>
      </c>
      <c r="C1568" t="s">
        <v>1572</v>
      </c>
      <c r="D1568" t="s">
        <v>1080</v>
      </c>
    </row>
    <row r="1569" spans="1:4" ht="12.75">
      <c r="A1569">
        <v>111</v>
      </c>
      <c r="B1569" t="s">
        <v>1185</v>
      </c>
      <c r="C1569" t="s">
        <v>1574</v>
      </c>
      <c r="D1569" t="s">
        <v>1081</v>
      </c>
    </row>
    <row r="1570" spans="1:4" ht="12.75">
      <c r="A1570">
        <v>111</v>
      </c>
      <c r="B1570" t="s">
        <v>1186</v>
      </c>
      <c r="C1570" t="s">
        <v>1576</v>
      </c>
      <c r="D1570" t="s">
        <v>1082</v>
      </c>
    </row>
    <row r="1571" spans="1:4" ht="12.75">
      <c r="A1571">
        <v>111</v>
      </c>
      <c r="B1571" t="s">
        <v>1187</v>
      </c>
      <c r="C1571" t="s">
        <v>1578</v>
      </c>
      <c r="D1571" t="s">
        <v>1083</v>
      </c>
    </row>
    <row r="1572" spans="1:6" ht="12.75">
      <c r="A1572">
        <v>111</v>
      </c>
      <c r="B1572" t="s">
        <v>4178</v>
      </c>
      <c r="C1572" t="s">
        <v>1580</v>
      </c>
      <c r="D1572" t="s">
        <v>4179</v>
      </c>
      <c r="F1572" t="s">
        <v>4180</v>
      </c>
    </row>
    <row r="1573" spans="1:4" ht="12.75">
      <c r="A1573">
        <v>111</v>
      </c>
      <c r="B1573" t="s">
        <v>1176</v>
      </c>
      <c r="C1573" t="s">
        <v>231</v>
      </c>
      <c r="D1573" t="s">
        <v>1072</v>
      </c>
    </row>
    <row r="1574" spans="1:4" ht="12.75">
      <c r="A1574">
        <v>111</v>
      </c>
      <c r="B1574" t="s">
        <v>1177</v>
      </c>
      <c r="C1574" t="s">
        <v>244</v>
      </c>
      <c r="D1574" t="s">
        <v>1073</v>
      </c>
    </row>
    <row r="1575" spans="1:4" ht="12.75">
      <c r="A1575">
        <v>111</v>
      </c>
      <c r="B1575" t="s">
        <v>1178</v>
      </c>
      <c r="C1575" t="s">
        <v>260</v>
      </c>
      <c r="D1575" t="s">
        <v>1074</v>
      </c>
    </row>
    <row r="1576" spans="1:4" ht="12.75">
      <c r="A1576">
        <v>111</v>
      </c>
      <c r="B1576" t="s">
        <v>1179</v>
      </c>
      <c r="C1576" t="s">
        <v>1590</v>
      </c>
      <c r="D1576" t="s">
        <v>1075</v>
      </c>
    </row>
    <row r="1577" spans="1:4" ht="12.75">
      <c r="A1577">
        <v>111</v>
      </c>
      <c r="B1577" t="s">
        <v>1180</v>
      </c>
      <c r="C1577" t="s">
        <v>1592</v>
      </c>
      <c r="D1577" t="s">
        <v>1076</v>
      </c>
    </row>
    <row r="1578" spans="1:4" ht="12.75">
      <c r="A1578">
        <v>111</v>
      </c>
      <c r="B1578" t="s">
        <v>1181</v>
      </c>
      <c r="C1578" t="s">
        <v>1594</v>
      </c>
      <c r="D1578" t="s">
        <v>1077</v>
      </c>
    </row>
    <row r="1579" spans="1:4" ht="12.75">
      <c r="A1579">
        <v>111</v>
      </c>
      <c r="B1579" t="s">
        <v>1182</v>
      </c>
      <c r="C1579" t="s">
        <v>1596</v>
      </c>
      <c r="D1579" t="s">
        <v>1078</v>
      </c>
    </row>
    <row r="1580" spans="1:4" ht="12.75">
      <c r="A1580">
        <v>111</v>
      </c>
      <c r="B1580" t="s">
        <v>1183</v>
      </c>
      <c r="C1580" t="s">
        <v>1598</v>
      </c>
      <c r="D1580" t="s">
        <v>1079</v>
      </c>
    </row>
    <row r="1581" spans="1:6" ht="12.75">
      <c r="A1581">
        <v>111</v>
      </c>
      <c r="B1581" t="s">
        <v>4181</v>
      </c>
      <c r="C1581" t="s">
        <v>4182</v>
      </c>
      <c r="D1581" t="s">
        <v>4183</v>
      </c>
      <c r="F1581" t="s">
        <v>4184</v>
      </c>
    </row>
    <row r="1582" spans="1:6" ht="12.75">
      <c r="A1582">
        <v>111</v>
      </c>
      <c r="B1582" t="s">
        <v>4185</v>
      </c>
      <c r="C1582" t="s">
        <v>4186</v>
      </c>
      <c r="D1582" t="s">
        <v>4187</v>
      </c>
      <c r="F1582" t="s">
        <v>4188</v>
      </c>
    </row>
    <row r="1583" spans="1:6" ht="12.75">
      <c r="A1583">
        <v>111</v>
      </c>
      <c r="B1583" t="s">
        <v>4189</v>
      </c>
      <c r="C1583" t="s">
        <v>4190</v>
      </c>
      <c r="D1583" t="s">
        <v>4191</v>
      </c>
      <c r="F1583" t="s">
        <v>4192</v>
      </c>
    </row>
    <row r="1584" spans="1:6" ht="12.75">
      <c r="A1584">
        <v>111</v>
      </c>
      <c r="B1584" t="s">
        <v>4193</v>
      </c>
      <c r="C1584" t="s">
        <v>4194</v>
      </c>
      <c r="D1584" t="s">
        <v>4195</v>
      </c>
      <c r="F1584" t="s">
        <v>4196</v>
      </c>
    </row>
    <row r="1585" spans="1:6" ht="12.75">
      <c r="A1585">
        <v>111</v>
      </c>
      <c r="B1585" t="s">
        <v>4197</v>
      </c>
      <c r="C1585" t="s">
        <v>4198</v>
      </c>
      <c r="D1585" t="s">
        <v>4199</v>
      </c>
      <c r="F1585" t="s">
        <v>4200</v>
      </c>
    </row>
    <row r="1586" spans="1:6" ht="12.75">
      <c r="A1586">
        <v>111</v>
      </c>
      <c r="B1586" t="s">
        <v>4201</v>
      </c>
      <c r="C1586" t="s">
        <v>4202</v>
      </c>
      <c r="D1586" t="s">
        <v>4203</v>
      </c>
      <c r="F1586" t="s">
        <v>4204</v>
      </c>
    </row>
    <row r="1587" spans="1:6" ht="12.75">
      <c r="A1587">
        <v>111</v>
      </c>
      <c r="B1587" t="s">
        <v>4205</v>
      </c>
      <c r="C1587" t="s">
        <v>4206</v>
      </c>
      <c r="D1587" t="s">
        <v>4207</v>
      </c>
      <c r="F1587" t="s">
        <v>4208</v>
      </c>
    </row>
    <row r="1588" spans="1:6" ht="12.75">
      <c r="A1588">
        <v>111</v>
      </c>
      <c r="B1588" t="s">
        <v>4209</v>
      </c>
      <c r="C1588" t="s">
        <v>4210</v>
      </c>
      <c r="D1588" t="s">
        <v>4211</v>
      </c>
      <c r="F1588" t="s">
        <v>4212</v>
      </c>
    </row>
    <row r="1589" spans="1:6" ht="12.75">
      <c r="A1589">
        <v>111</v>
      </c>
      <c r="B1589" t="s">
        <v>4213</v>
      </c>
      <c r="C1589" t="s">
        <v>4214</v>
      </c>
      <c r="D1589" t="s">
        <v>4215</v>
      </c>
      <c r="F1589" t="s">
        <v>4216</v>
      </c>
    </row>
    <row r="1590" spans="1:6" ht="12.75">
      <c r="A1590">
        <v>111</v>
      </c>
      <c r="B1590" t="s">
        <v>4217</v>
      </c>
      <c r="C1590" t="s">
        <v>4218</v>
      </c>
      <c r="D1590" t="s">
        <v>4219</v>
      </c>
      <c r="F1590" t="s">
        <v>4220</v>
      </c>
    </row>
    <row r="1591" spans="1:6" ht="12.75">
      <c r="A1591">
        <v>111</v>
      </c>
      <c r="B1591" t="s">
        <v>4221</v>
      </c>
      <c r="C1591" t="s">
        <v>4222</v>
      </c>
      <c r="D1591" t="s">
        <v>4223</v>
      </c>
      <c r="F1591" t="s">
        <v>4224</v>
      </c>
    </row>
    <row r="1592" spans="1:6" ht="12.75">
      <c r="A1592">
        <v>111</v>
      </c>
      <c r="B1592" t="s">
        <v>4225</v>
      </c>
      <c r="C1592" t="s">
        <v>4226</v>
      </c>
      <c r="D1592" t="s">
        <v>4227</v>
      </c>
      <c r="F1592" t="s">
        <v>4228</v>
      </c>
    </row>
    <row r="1593" spans="1:6" ht="12.75">
      <c r="A1593">
        <v>111</v>
      </c>
      <c r="B1593" t="s">
        <v>4229</v>
      </c>
      <c r="C1593" t="s">
        <v>4230</v>
      </c>
      <c r="D1593" t="s">
        <v>4231</v>
      </c>
      <c r="F1593" t="s">
        <v>4232</v>
      </c>
    </row>
    <row r="1594" spans="1:6" ht="12.75">
      <c r="A1594">
        <v>111</v>
      </c>
      <c r="B1594" t="s">
        <v>4233</v>
      </c>
      <c r="C1594" t="s">
        <v>4234</v>
      </c>
      <c r="D1594" t="s">
        <v>4235</v>
      </c>
      <c r="F1594" t="s">
        <v>4236</v>
      </c>
    </row>
    <row r="1595" spans="1:6" ht="12.75">
      <c r="A1595">
        <v>110</v>
      </c>
      <c r="B1595" t="s">
        <v>4237</v>
      </c>
      <c r="C1595" t="s">
        <v>4182</v>
      </c>
      <c r="D1595" t="s">
        <v>4183</v>
      </c>
      <c r="F1595" t="s">
        <v>4238</v>
      </c>
    </row>
    <row r="1596" spans="1:6" ht="12.75">
      <c r="A1596">
        <v>110</v>
      </c>
      <c r="B1596" t="s">
        <v>4239</v>
      </c>
      <c r="C1596" t="s">
        <v>4186</v>
      </c>
      <c r="D1596" t="s">
        <v>4187</v>
      </c>
      <c r="F1596" t="s">
        <v>4240</v>
      </c>
    </row>
    <row r="1597" spans="1:6" ht="12.75">
      <c r="A1597">
        <v>110</v>
      </c>
      <c r="B1597" t="s">
        <v>4241</v>
      </c>
      <c r="C1597" t="s">
        <v>4190</v>
      </c>
      <c r="D1597" t="s">
        <v>4191</v>
      </c>
      <c r="F1597" t="s">
        <v>4242</v>
      </c>
    </row>
    <row r="1598" spans="1:6" ht="12.75">
      <c r="A1598">
        <v>110</v>
      </c>
      <c r="B1598" t="s">
        <v>4243</v>
      </c>
      <c r="C1598" t="s">
        <v>4194</v>
      </c>
      <c r="D1598" t="s">
        <v>4195</v>
      </c>
      <c r="F1598" t="s">
        <v>4244</v>
      </c>
    </row>
    <row r="1599" spans="1:6" ht="12.75">
      <c r="A1599">
        <v>110</v>
      </c>
      <c r="B1599" t="s">
        <v>4245</v>
      </c>
      <c r="C1599" t="s">
        <v>4198</v>
      </c>
      <c r="D1599" t="s">
        <v>4199</v>
      </c>
      <c r="F1599" t="s">
        <v>4246</v>
      </c>
    </row>
    <row r="1600" spans="1:6" ht="12.75">
      <c r="A1600">
        <v>110</v>
      </c>
      <c r="B1600" t="s">
        <v>4247</v>
      </c>
      <c r="C1600" t="s">
        <v>4202</v>
      </c>
      <c r="D1600" t="s">
        <v>4203</v>
      </c>
      <c r="F1600" t="s">
        <v>4248</v>
      </c>
    </row>
    <row r="1601" spans="1:6" ht="12.75">
      <c r="A1601">
        <v>110</v>
      </c>
      <c r="B1601" t="s">
        <v>4249</v>
      </c>
      <c r="C1601" t="s">
        <v>4206</v>
      </c>
      <c r="D1601" t="s">
        <v>4207</v>
      </c>
      <c r="F1601" t="s">
        <v>4250</v>
      </c>
    </row>
    <row r="1602" spans="1:6" ht="12.75">
      <c r="A1602">
        <v>110</v>
      </c>
      <c r="B1602" t="s">
        <v>4251</v>
      </c>
      <c r="C1602" t="s">
        <v>4210</v>
      </c>
      <c r="D1602" t="s">
        <v>4211</v>
      </c>
      <c r="F1602" t="s">
        <v>4252</v>
      </c>
    </row>
    <row r="1603" spans="1:6" ht="12.75">
      <c r="A1603">
        <v>110</v>
      </c>
      <c r="B1603" t="s">
        <v>4253</v>
      </c>
      <c r="C1603" t="s">
        <v>4214</v>
      </c>
      <c r="D1603" t="s">
        <v>4215</v>
      </c>
      <c r="F1603" t="s">
        <v>4254</v>
      </c>
    </row>
    <row r="1604" spans="1:6" ht="12.75">
      <c r="A1604">
        <v>110</v>
      </c>
      <c r="B1604" t="s">
        <v>4255</v>
      </c>
      <c r="C1604" t="s">
        <v>4218</v>
      </c>
      <c r="D1604" t="s">
        <v>4219</v>
      </c>
      <c r="F1604" t="s">
        <v>4256</v>
      </c>
    </row>
    <row r="1605" spans="1:6" ht="12.75">
      <c r="A1605">
        <v>110</v>
      </c>
      <c r="B1605" t="s">
        <v>4257</v>
      </c>
      <c r="C1605" t="s">
        <v>4222</v>
      </c>
      <c r="D1605" t="s">
        <v>4223</v>
      </c>
      <c r="F1605" t="s">
        <v>4258</v>
      </c>
    </row>
    <row r="1606" spans="1:6" ht="12.75">
      <c r="A1606">
        <v>110</v>
      </c>
      <c r="B1606" t="s">
        <v>4259</v>
      </c>
      <c r="C1606" t="s">
        <v>4226</v>
      </c>
      <c r="D1606" t="s">
        <v>4227</v>
      </c>
      <c r="F1606" t="s">
        <v>4260</v>
      </c>
    </row>
    <row r="1607" spans="1:6" ht="12.75">
      <c r="A1607">
        <v>110</v>
      </c>
      <c r="B1607" t="s">
        <v>4261</v>
      </c>
      <c r="C1607" t="s">
        <v>4230</v>
      </c>
      <c r="D1607" t="s">
        <v>4231</v>
      </c>
      <c r="F1607" t="s">
        <v>4262</v>
      </c>
    </row>
    <row r="1608" spans="1:6" ht="12.75">
      <c r="A1608">
        <v>110</v>
      </c>
      <c r="B1608" t="s">
        <v>4263</v>
      </c>
      <c r="C1608" t="s">
        <v>4234</v>
      </c>
      <c r="D1608" t="s">
        <v>4235</v>
      </c>
      <c r="F1608" t="s">
        <v>4264</v>
      </c>
    </row>
    <row r="1609" spans="1:4" ht="12.75">
      <c r="A1609">
        <v>111</v>
      </c>
      <c r="B1609" t="s">
        <v>1279</v>
      </c>
      <c r="C1609" t="s">
        <v>1627</v>
      </c>
      <c r="D1609" t="s">
        <v>4265</v>
      </c>
    </row>
    <row r="1610" spans="1:4" ht="12.75">
      <c r="A1610">
        <v>111</v>
      </c>
      <c r="B1610" t="s">
        <v>1288</v>
      </c>
      <c r="C1610" t="s">
        <v>4266</v>
      </c>
      <c r="D1610" t="s">
        <v>4267</v>
      </c>
    </row>
    <row r="1611" spans="1:4" ht="12.75">
      <c r="A1611">
        <v>111</v>
      </c>
      <c r="B1611" t="s">
        <v>1289</v>
      </c>
      <c r="C1611" t="s">
        <v>4268</v>
      </c>
      <c r="D1611" t="s">
        <v>4269</v>
      </c>
    </row>
    <row r="1612" spans="1:4" ht="12.75">
      <c r="A1612">
        <v>111</v>
      </c>
      <c r="B1612" t="s">
        <v>1290</v>
      </c>
      <c r="C1612" t="s">
        <v>4270</v>
      </c>
      <c r="D1612" t="s">
        <v>4271</v>
      </c>
    </row>
    <row r="1613" spans="1:4" ht="12.75">
      <c r="A1613">
        <v>111</v>
      </c>
      <c r="B1613" t="s">
        <v>1291</v>
      </c>
      <c r="C1613" t="s">
        <v>4272</v>
      </c>
      <c r="D1613" t="s">
        <v>4273</v>
      </c>
    </row>
    <row r="1614" spans="1:6" ht="12.75">
      <c r="A1614">
        <v>111</v>
      </c>
      <c r="B1614" t="s">
        <v>4274</v>
      </c>
      <c r="C1614" t="s">
        <v>4275</v>
      </c>
      <c r="D1614" t="s">
        <v>4276</v>
      </c>
      <c r="F1614" s="165" t="s">
        <v>4277</v>
      </c>
    </row>
    <row r="1615" spans="1:4" ht="12.75">
      <c r="A1615">
        <v>111</v>
      </c>
      <c r="B1615" t="s">
        <v>1280</v>
      </c>
      <c r="C1615" t="s">
        <v>1629</v>
      </c>
      <c r="D1615" t="s">
        <v>4278</v>
      </c>
    </row>
    <row r="1616" spans="1:4" ht="12.75">
      <c r="A1616">
        <v>111</v>
      </c>
      <c r="B1616" t="s">
        <v>1281</v>
      </c>
      <c r="C1616" t="s">
        <v>1631</v>
      </c>
      <c r="D1616" t="s">
        <v>4279</v>
      </c>
    </row>
    <row r="1617" spans="1:4" ht="12.75">
      <c r="A1617">
        <v>111</v>
      </c>
      <c r="B1617" t="s">
        <v>1282</v>
      </c>
      <c r="C1617" t="s">
        <v>4280</v>
      </c>
      <c r="D1617" t="s">
        <v>4281</v>
      </c>
    </row>
    <row r="1618" spans="1:4" ht="12.75">
      <c r="A1618">
        <v>111</v>
      </c>
      <c r="B1618" t="s">
        <v>1283</v>
      </c>
      <c r="C1618" t="s">
        <v>4282</v>
      </c>
      <c r="D1618" t="s">
        <v>4283</v>
      </c>
    </row>
    <row r="1619" spans="1:4" ht="12.75">
      <c r="A1619">
        <v>111</v>
      </c>
      <c r="B1619" t="s">
        <v>1284</v>
      </c>
      <c r="C1619" t="s">
        <v>4284</v>
      </c>
      <c r="D1619" t="s">
        <v>4285</v>
      </c>
    </row>
    <row r="1620" spans="1:4" ht="12.75">
      <c r="A1620">
        <v>111</v>
      </c>
      <c r="B1620" t="s">
        <v>1285</v>
      </c>
      <c r="C1620" t="s">
        <v>1633</v>
      </c>
      <c r="D1620" t="s">
        <v>4286</v>
      </c>
    </row>
    <row r="1621" spans="1:4" ht="12.75">
      <c r="A1621">
        <v>111</v>
      </c>
      <c r="B1621" t="s">
        <v>1286</v>
      </c>
      <c r="C1621" t="s">
        <v>1635</v>
      </c>
      <c r="D1621" t="s">
        <v>4287</v>
      </c>
    </row>
    <row r="1622" spans="1:4" ht="12.75">
      <c r="A1622">
        <v>111</v>
      </c>
      <c r="B1622" t="s">
        <v>1287</v>
      </c>
      <c r="C1622" t="s">
        <v>4288</v>
      </c>
      <c r="D1622" t="s">
        <v>4289</v>
      </c>
    </row>
    <row r="1623" spans="1:4" ht="12.75">
      <c r="A1623">
        <v>110</v>
      </c>
      <c r="B1623" t="s">
        <v>1162</v>
      </c>
      <c r="C1623" t="s">
        <v>1627</v>
      </c>
      <c r="D1623" t="s">
        <v>4265</v>
      </c>
    </row>
    <row r="1624" spans="1:4" ht="12.75">
      <c r="A1624">
        <v>110</v>
      </c>
      <c r="B1624" t="s">
        <v>1171</v>
      </c>
      <c r="C1624" t="s">
        <v>4266</v>
      </c>
      <c r="D1624" t="s">
        <v>4267</v>
      </c>
    </row>
    <row r="1625" spans="1:4" ht="12.75">
      <c r="A1625">
        <v>110</v>
      </c>
      <c r="B1625" t="s">
        <v>1172</v>
      </c>
      <c r="C1625" t="s">
        <v>4268</v>
      </c>
      <c r="D1625" t="s">
        <v>4269</v>
      </c>
    </row>
    <row r="1626" spans="1:4" ht="12.75">
      <c r="A1626">
        <v>110</v>
      </c>
      <c r="B1626" t="s">
        <v>1173</v>
      </c>
      <c r="C1626" t="s">
        <v>4270</v>
      </c>
      <c r="D1626" t="s">
        <v>4271</v>
      </c>
    </row>
    <row r="1627" spans="1:4" ht="12.75">
      <c r="A1627">
        <v>110</v>
      </c>
      <c r="B1627" t="s">
        <v>1174</v>
      </c>
      <c r="C1627" t="s">
        <v>4272</v>
      </c>
      <c r="D1627" t="s">
        <v>4273</v>
      </c>
    </row>
    <row r="1628" spans="1:6" ht="12.75">
      <c r="A1628">
        <v>110</v>
      </c>
      <c r="B1628" t="s">
        <v>4290</v>
      </c>
      <c r="C1628" t="s">
        <v>4275</v>
      </c>
      <c r="D1628" t="s">
        <v>4276</v>
      </c>
      <c r="F1628" s="165" t="s">
        <v>4291</v>
      </c>
    </row>
    <row r="1629" spans="1:4" ht="12.75">
      <c r="A1629">
        <v>110</v>
      </c>
      <c r="B1629" t="s">
        <v>1163</v>
      </c>
      <c r="C1629" t="s">
        <v>1629</v>
      </c>
      <c r="D1629" t="s">
        <v>4278</v>
      </c>
    </row>
    <row r="1630" spans="1:4" ht="12.75">
      <c r="A1630">
        <v>110</v>
      </c>
      <c r="B1630" t="s">
        <v>1164</v>
      </c>
      <c r="C1630" t="s">
        <v>1631</v>
      </c>
      <c r="D1630" t="s">
        <v>4279</v>
      </c>
    </row>
    <row r="1631" spans="1:4" ht="12.75">
      <c r="A1631">
        <v>110</v>
      </c>
      <c r="B1631" t="s">
        <v>1165</v>
      </c>
      <c r="C1631" t="s">
        <v>4280</v>
      </c>
      <c r="D1631" t="s">
        <v>4281</v>
      </c>
    </row>
    <row r="1632" spans="1:4" ht="12.75">
      <c r="A1632">
        <v>110</v>
      </c>
      <c r="B1632" t="s">
        <v>1166</v>
      </c>
      <c r="C1632" t="s">
        <v>4282</v>
      </c>
      <c r="D1632" t="s">
        <v>4283</v>
      </c>
    </row>
    <row r="1633" spans="1:4" ht="12.75">
      <c r="A1633">
        <v>110</v>
      </c>
      <c r="B1633" t="s">
        <v>1167</v>
      </c>
      <c r="C1633" t="s">
        <v>4284</v>
      </c>
      <c r="D1633" t="s">
        <v>4285</v>
      </c>
    </row>
    <row r="1634" spans="1:4" ht="12.75">
      <c r="A1634">
        <v>110</v>
      </c>
      <c r="B1634" t="s">
        <v>1168</v>
      </c>
      <c r="C1634" t="s">
        <v>1633</v>
      </c>
      <c r="D1634" t="s">
        <v>4286</v>
      </c>
    </row>
    <row r="1635" spans="1:4" ht="12.75">
      <c r="A1635">
        <v>110</v>
      </c>
      <c r="B1635" t="s">
        <v>1169</v>
      </c>
      <c r="C1635" t="s">
        <v>1635</v>
      </c>
      <c r="D1635" t="s">
        <v>4287</v>
      </c>
    </row>
    <row r="1636" spans="1:4" ht="12.75">
      <c r="A1636">
        <v>110</v>
      </c>
      <c r="B1636" t="s">
        <v>1170</v>
      </c>
      <c r="C1636" t="s">
        <v>4288</v>
      </c>
      <c r="D1636" t="s">
        <v>4289</v>
      </c>
    </row>
    <row r="1637" spans="1:4" ht="12.75">
      <c r="A1637">
        <v>111</v>
      </c>
      <c r="B1637" t="s">
        <v>1214</v>
      </c>
      <c r="C1637" t="s">
        <v>1782</v>
      </c>
      <c r="D1637" t="s">
        <v>4292</v>
      </c>
    </row>
    <row r="1638" spans="1:4" ht="12.75">
      <c r="A1638">
        <v>111</v>
      </c>
      <c r="B1638" t="s">
        <v>1223</v>
      </c>
      <c r="C1638" t="s">
        <v>1976</v>
      </c>
      <c r="D1638" t="s">
        <v>4293</v>
      </c>
    </row>
    <row r="1639" spans="1:4" ht="12.75">
      <c r="A1639">
        <v>111</v>
      </c>
      <c r="B1639" t="s">
        <v>1224</v>
      </c>
      <c r="C1639" t="s">
        <v>1980</v>
      </c>
      <c r="D1639" t="s">
        <v>4294</v>
      </c>
    </row>
    <row r="1640" spans="1:4" ht="12.75">
      <c r="A1640">
        <v>111</v>
      </c>
      <c r="B1640" t="s">
        <v>1225</v>
      </c>
      <c r="C1640" t="s">
        <v>1984</v>
      </c>
      <c r="D1640" t="s">
        <v>4295</v>
      </c>
    </row>
    <row r="1641" spans="1:4" ht="12.75">
      <c r="A1641">
        <v>111</v>
      </c>
      <c r="B1641" t="s">
        <v>1226</v>
      </c>
      <c r="C1641" t="s">
        <v>1988</v>
      </c>
      <c r="D1641" t="s">
        <v>4296</v>
      </c>
    </row>
    <row r="1642" spans="1:6" ht="12.75">
      <c r="A1642">
        <v>111</v>
      </c>
      <c r="B1642" t="s">
        <v>4297</v>
      </c>
      <c r="C1642" t="s">
        <v>4298</v>
      </c>
      <c r="D1642" t="s">
        <v>4299</v>
      </c>
      <c r="F1642" s="165" t="s">
        <v>4300</v>
      </c>
    </row>
    <row r="1643" spans="1:4" ht="12.75">
      <c r="A1643">
        <v>111</v>
      </c>
      <c r="B1643" t="s">
        <v>1215</v>
      </c>
      <c r="C1643" t="s">
        <v>1786</v>
      </c>
      <c r="D1643" t="s">
        <v>4301</v>
      </c>
    </row>
    <row r="1644" spans="1:4" ht="12.75">
      <c r="A1644">
        <v>111</v>
      </c>
      <c r="B1644" t="s">
        <v>1216</v>
      </c>
      <c r="C1644" t="s">
        <v>1995</v>
      </c>
      <c r="D1644" t="s">
        <v>4302</v>
      </c>
    </row>
    <row r="1645" spans="1:4" ht="12.75">
      <c r="A1645">
        <v>111</v>
      </c>
      <c r="B1645" t="s">
        <v>1217</v>
      </c>
      <c r="C1645" t="s">
        <v>1999</v>
      </c>
      <c r="D1645" t="s">
        <v>4303</v>
      </c>
    </row>
    <row r="1646" spans="1:4" ht="12.75">
      <c r="A1646">
        <v>111</v>
      </c>
      <c r="B1646" t="s">
        <v>1218</v>
      </c>
      <c r="C1646" t="s">
        <v>2003</v>
      </c>
      <c r="D1646" t="s">
        <v>4304</v>
      </c>
    </row>
    <row r="1647" spans="1:4" ht="12.75">
      <c r="A1647">
        <v>111</v>
      </c>
      <c r="B1647" t="s">
        <v>1219</v>
      </c>
      <c r="C1647" t="s">
        <v>2007</v>
      </c>
      <c r="D1647" t="s">
        <v>4305</v>
      </c>
    </row>
    <row r="1648" spans="1:4" ht="12.75">
      <c r="A1648">
        <v>111</v>
      </c>
      <c r="B1648" t="s">
        <v>1220</v>
      </c>
      <c r="C1648" t="s">
        <v>2011</v>
      </c>
      <c r="D1648" t="s">
        <v>4306</v>
      </c>
    </row>
    <row r="1649" spans="1:4" ht="12.75">
      <c r="A1649">
        <v>111</v>
      </c>
      <c r="B1649" t="s">
        <v>1221</v>
      </c>
      <c r="C1649" t="s">
        <v>2015</v>
      </c>
      <c r="D1649" t="s">
        <v>4307</v>
      </c>
    </row>
    <row r="1650" spans="1:4" ht="12.75">
      <c r="A1650">
        <v>111</v>
      </c>
      <c r="B1650" t="s">
        <v>1222</v>
      </c>
      <c r="C1650" t="s">
        <v>2019</v>
      </c>
      <c r="D1650" t="s">
        <v>4308</v>
      </c>
    </row>
    <row r="1651" spans="1:4" ht="12.75">
      <c r="A1651">
        <v>110</v>
      </c>
      <c r="B1651" t="s">
        <v>1149</v>
      </c>
      <c r="C1651" t="s">
        <v>1782</v>
      </c>
      <c r="D1651" t="s">
        <v>4292</v>
      </c>
    </row>
    <row r="1652" spans="1:4" ht="12.75">
      <c r="A1652">
        <v>110</v>
      </c>
      <c r="B1652" t="s">
        <v>1158</v>
      </c>
      <c r="C1652" t="s">
        <v>1976</v>
      </c>
      <c r="D1652" t="s">
        <v>4293</v>
      </c>
    </row>
    <row r="1653" spans="1:4" ht="12.75">
      <c r="A1653">
        <v>110</v>
      </c>
      <c r="B1653" t="s">
        <v>1159</v>
      </c>
      <c r="C1653" t="s">
        <v>1980</v>
      </c>
      <c r="D1653" t="s">
        <v>4294</v>
      </c>
    </row>
    <row r="1654" spans="1:4" ht="12.75">
      <c r="A1654">
        <v>110</v>
      </c>
      <c r="B1654" t="s">
        <v>1160</v>
      </c>
      <c r="C1654" t="s">
        <v>1984</v>
      </c>
      <c r="D1654" t="s">
        <v>4295</v>
      </c>
    </row>
    <row r="1655" spans="1:4" ht="12.75">
      <c r="A1655">
        <v>110</v>
      </c>
      <c r="B1655" t="s">
        <v>1161</v>
      </c>
      <c r="C1655" t="s">
        <v>1988</v>
      </c>
      <c r="D1655" t="s">
        <v>4296</v>
      </c>
    </row>
    <row r="1656" spans="1:6" ht="12.75">
      <c r="A1656">
        <v>110</v>
      </c>
      <c r="B1656" t="s">
        <v>4309</v>
      </c>
      <c r="C1656" t="s">
        <v>4298</v>
      </c>
      <c r="D1656" t="s">
        <v>4299</v>
      </c>
      <c r="F1656" s="165" t="s">
        <v>4310</v>
      </c>
    </row>
    <row r="1657" spans="1:4" ht="12.75">
      <c r="A1657">
        <v>110</v>
      </c>
      <c r="B1657" t="s">
        <v>1150</v>
      </c>
      <c r="C1657" t="s">
        <v>1786</v>
      </c>
      <c r="D1657" t="s">
        <v>4301</v>
      </c>
    </row>
    <row r="1658" spans="1:4" ht="12.75">
      <c r="A1658">
        <v>110</v>
      </c>
      <c r="B1658" t="s">
        <v>1151</v>
      </c>
      <c r="C1658" t="s">
        <v>1995</v>
      </c>
      <c r="D1658" t="s">
        <v>4302</v>
      </c>
    </row>
    <row r="1659" spans="1:4" ht="12.75">
      <c r="A1659">
        <v>110</v>
      </c>
      <c r="B1659" t="s">
        <v>1152</v>
      </c>
      <c r="C1659" t="s">
        <v>1999</v>
      </c>
      <c r="D1659" t="s">
        <v>4303</v>
      </c>
    </row>
    <row r="1660" spans="1:4" ht="12.75">
      <c r="A1660">
        <v>110</v>
      </c>
      <c r="B1660" t="s">
        <v>1153</v>
      </c>
      <c r="C1660" t="s">
        <v>2003</v>
      </c>
      <c r="D1660" t="s">
        <v>4304</v>
      </c>
    </row>
    <row r="1661" spans="1:4" ht="12.75">
      <c r="A1661">
        <v>110</v>
      </c>
      <c r="B1661" t="s">
        <v>1154</v>
      </c>
      <c r="C1661" t="s">
        <v>2007</v>
      </c>
      <c r="D1661" t="s">
        <v>4305</v>
      </c>
    </row>
    <row r="1662" spans="1:4" ht="12.75">
      <c r="A1662">
        <v>110</v>
      </c>
      <c r="B1662" t="s">
        <v>1155</v>
      </c>
      <c r="C1662" t="s">
        <v>2011</v>
      </c>
      <c r="D1662" t="s">
        <v>4306</v>
      </c>
    </row>
    <row r="1663" spans="1:4" ht="12.75">
      <c r="A1663">
        <v>110</v>
      </c>
      <c r="B1663" t="s">
        <v>1156</v>
      </c>
      <c r="C1663" t="s">
        <v>2015</v>
      </c>
      <c r="D1663" t="s">
        <v>4307</v>
      </c>
    </row>
    <row r="1664" spans="1:4" ht="12.75">
      <c r="A1664">
        <v>110</v>
      </c>
      <c r="B1664" t="s">
        <v>1157</v>
      </c>
      <c r="C1664" t="s">
        <v>2019</v>
      </c>
      <c r="D1664" t="s">
        <v>4308</v>
      </c>
    </row>
    <row r="1665" spans="1:6" ht="12.75">
      <c r="A1665">
        <v>111</v>
      </c>
      <c r="B1665" t="s">
        <v>4311</v>
      </c>
      <c r="C1665" t="s">
        <v>4312</v>
      </c>
      <c r="D1665" t="s">
        <v>4313</v>
      </c>
      <c r="F1665" t="s">
        <v>4314</v>
      </c>
    </row>
    <row r="1666" spans="1:6" ht="12.75">
      <c r="A1666">
        <v>111</v>
      </c>
      <c r="B1666" t="s">
        <v>4315</v>
      </c>
      <c r="C1666" t="s">
        <v>4316</v>
      </c>
      <c r="D1666" t="s">
        <v>4317</v>
      </c>
      <c r="F1666" t="s">
        <v>4318</v>
      </c>
    </row>
    <row r="1667" spans="1:6" ht="12.75">
      <c r="A1667">
        <v>111</v>
      </c>
      <c r="B1667" t="s">
        <v>4319</v>
      </c>
      <c r="C1667" t="s">
        <v>4320</v>
      </c>
      <c r="D1667" t="s">
        <v>4321</v>
      </c>
      <c r="F1667" t="s">
        <v>4322</v>
      </c>
    </row>
    <row r="1668" spans="1:6" ht="12.75">
      <c r="A1668">
        <v>111</v>
      </c>
      <c r="B1668" t="s">
        <v>4323</v>
      </c>
      <c r="C1668" t="s">
        <v>4324</v>
      </c>
      <c r="D1668" t="s">
        <v>4325</v>
      </c>
      <c r="F1668" t="s">
        <v>4326</v>
      </c>
    </row>
    <row r="1669" spans="1:6" ht="12.75">
      <c r="A1669">
        <v>111</v>
      </c>
      <c r="B1669" t="s">
        <v>4327</v>
      </c>
      <c r="C1669" t="s">
        <v>4328</v>
      </c>
      <c r="D1669" t="s">
        <v>4329</v>
      </c>
      <c r="F1669" t="s">
        <v>4330</v>
      </c>
    </row>
    <row r="1670" spans="1:6" ht="12.75">
      <c r="A1670">
        <v>111</v>
      </c>
      <c r="B1670" t="s">
        <v>4331</v>
      </c>
      <c r="C1670" t="s">
        <v>4332</v>
      </c>
      <c r="D1670" t="s">
        <v>4333</v>
      </c>
      <c r="F1670" t="s">
        <v>4334</v>
      </c>
    </row>
    <row r="1671" spans="1:6" ht="12.75">
      <c r="A1671">
        <v>111</v>
      </c>
      <c r="B1671" t="s">
        <v>4335</v>
      </c>
      <c r="C1671" t="s">
        <v>4336</v>
      </c>
      <c r="D1671" t="s">
        <v>4337</v>
      </c>
      <c r="F1671" t="s">
        <v>4338</v>
      </c>
    </row>
    <row r="1672" spans="1:6" ht="12.75">
      <c r="A1672">
        <v>111</v>
      </c>
      <c r="B1672" t="s">
        <v>4339</v>
      </c>
      <c r="C1672" t="s">
        <v>4340</v>
      </c>
      <c r="D1672" t="s">
        <v>4341</v>
      </c>
      <c r="F1672" t="s">
        <v>4342</v>
      </c>
    </row>
    <row r="1673" spans="1:6" ht="12.75">
      <c r="A1673">
        <v>111</v>
      </c>
      <c r="B1673" t="s">
        <v>4343</v>
      </c>
      <c r="C1673" t="s">
        <v>4344</v>
      </c>
      <c r="D1673" t="s">
        <v>4345</v>
      </c>
      <c r="F1673" t="s">
        <v>4346</v>
      </c>
    </row>
    <row r="1674" spans="1:6" ht="12.75">
      <c r="A1674">
        <v>111</v>
      </c>
      <c r="B1674" t="s">
        <v>4347</v>
      </c>
      <c r="C1674" t="s">
        <v>4348</v>
      </c>
      <c r="D1674" t="s">
        <v>4349</v>
      </c>
      <c r="F1674" t="s">
        <v>4350</v>
      </c>
    </row>
    <row r="1675" spans="1:6" ht="12.75">
      <c r="A1675">
        <v>111</v>
      </c>
      <c r="B1675" t="s">
        <v>4351</v>
      </c>
      <c r="C1675" t="s">
        <v>4352</v>
      </c>
      <c r="D1675" t="s">
        <v>4353</v>
      </c>
      <c r="F1675" t="s">
        <v>4354</v>
      </c>
    </row>
    <row r="1676" spans="1:6" ht="12.75">
      <c r="A1676">
        <v>111</v>
      </c>
      <c r="B1676" t="s">
        <v>4355</v>
      </c>
      <c r="C1676" t="s">
        <v>4356</v>
      </c>
      <c r="D1676" t="s">
        <v>4357</v>
      </c>
      <c r="F1676" t="s">
        <v>4358</v>
      </c>
    </row>
    <row r="1677" spans="1:6" ht="12.75">
      <c r="A1677">
        <v>111</v>
      </c>
      <c r="B1677" t="s">
        <v>4359</v>
      </c>
      <c r="C1677" t="s">
        <v>4360</v>
      </c>
      <c r="D1677" t="s">
        <v>4361</v>
      </c>
      <c r="F1677" t="s">
        <v>4362</v>
      </c>
    </row>
    <row r="1678" spans="1:6" ht="12.75">
      <c r="A1678">
        <v>111</v>
      </c>
      <c r="B1678" t="s">
        <v>4363</v>
      </c>
      <c r="C1678" t="s">
        <v>4364</v>
      </c>
      <c r="D1678" t="s">
        <v>4365</v>
      </c>
      <c r="F1678" t="s">
        <v>4366</v>
      </c>
    </row>
    <row r="1679" spans="1:6" ht="12.75">
      <c r="A1679">
        <v>110</v>
      </c>
      <c r="B1679" t="s">
        <v>4367</v>
      </c>
      <c r="C1679" t="s">
        <v>4312</v>
      </c>
      <c r="D1679" t="s">
        <v>4313</v>
      </c>
      <c r="F1679" t="s">
        <v>4368</v>
      </c>
    </row>
    <row r="1680" spans="1:6" ht="12.75">
      <c r="A1680">
        <v>110</v>
      </c>
      <c r="B1680" t="s">
        <v>4369</v>
      </c>
      <c r="C1680" t="s">
        <v>4316</v>
      </c>
      <c r="D1680" t="s">
        <v>4317</v>
      </c>
      <c r="F1680" t="s">
        <v>4370</v>
      </c>
    </row>
    <row r="1681" spans="1:6" ht="12.75">
      <c r="A1681">
        <v>110</v>
      </c>
      <c r="B1681" t="s">
        <v>4371</v>
      </c>
      <c r="C1681" t="s">
        <v>4320</v>
      </c>
      <c r="D1681" t="s">
        <v>4321</v>
      </c>
      <c r="F1681" t="s">
        <v>4372</v>
      </c>
    </row>
    <row r="1682" spans="1:6" ht="12.75">
      <c r="A1682">
        <v>110</v>
      </c>
      <c r="B1682" t="s">
        <v>4373</v>
      </c>
      <c r="C1682" t="s">
        <v>4324</v>
      </c>
      <c r="D1682" t="s">
        <v>4325</v>
      </c>
      <c r="F1682" t="s">
        <v>4374</v>
      </c>
    </row>
    <row r="1683" spans="1:6" ht="12.75">
      <c r="A1683">
        <v>110</v>
      </c>
      <c r="B1683" t="s">
        <v>4375</v>
      </c>
      <c r="C1683" t="s">
        <v>4328</v>
      </c>
      <c r="D1683" t="s">
        <v>4329</v>
      </c>
      <c r="F1683" t="s">
        <v>4376</v>
      </c>
    </row>
    <row r="1684" spans="1:6" ht="12.75">
      <c r="A1684">
        <v>110</v>
      </c>
      <c r="B1684" t="s">
        <v>4377</v>
      </c>
      <c r="C1684" t="s">
        <v>4332</v>
      </c>
      <c r="D1684" t="s">
        <v>4333</v>
      </c>
      <c r="F1684" t="s">
        <v>4378</v>
      </c>
    </row>
    <row r="1685" spans="1:6" ht="12.75">
      <c r="A1685">
        <v>110</v>
      </c>
      <c r="B1685" t="s">
        <v>4379</v>
      </c>
      <c r="C1685" t="s">
        <v>4336</v>
      </c>
      <c r="D1685" t="s">
        <v>4337</v>
      </c>
      <c r="F1685" t="s">
        <v>4380</v>
      </c>
    </row>
    <row r="1686" spans="1:6" ht="12.75">
      <c r="A1686">
        <v>110</v>
      </c>
      <c r="B1686" t="s">
        <v>4381</v>
      </c>
      <c r="C1686" t="s">
        <v>4340</v>
      </c>
      <c r="D1686" t="s">
        <v>4341</v>
      </c>
      <c r="F1686" t="s">
        <v>4382</v>
      </c>
    </row>
    <row r="1687" spans="1:6" ht="12.75">
      <c r="A1687">
        <v>110</v>
      </c>
      <c r="B1687" t="s">
        <v>4383</v>
      </c>
      <c r="C1687" t="s">
        <v>4344</v>
      </c>
      <c r="D1687" t="s">
        <v>4345</v>
      </c>
      <c r="F1687" t="s">
        <v>4384</v>
      </c>
    </row>
    <row r="1688" spans="1:6" ht="12.75">
      <c r="A1688">
        <v>110</v>
      </c>
      <c r="B1688" t="s">
        <v>4385</v>
      </c>
      <c r="C1688" t="s">
        <v>4348</v>
      </c>
      <c r="D1688" t="s">
        <v>4349</v>
      </c>
      <c r="F1688" t="s">
        <v>4386</v>
      </c>
    </row>
    <row r="1689" spans="1:6" ht="12.75">
      <c r="A1689">
        <v>110</v>
      </c>
      <c r="B1689" t="s">
        <v>4387</v>
      </c>
      <c r="C1689" t="s">
        <v>4352</v>
      </c>
      <c r="D1689" t="s">
        <v>4353</v>
      </c>
      <c r="F1689" t="s">
        <v>4388</v>
      </c>
    </row>
    <row r="1690" spans="1:6" ht="12.75">
      <c r="A1690">
        <v>110</v>
      </c>
      <c r="B1690" t="s">
        <v>4389</v>
      </c>
      <c r="C1690" t="s">
        <v>4356</v>
      </c>
      <c r="D1690" t="s">
        <v>4357</v>
      </c>
      <c r="F1690" t="s">
        <v>4390</v>
      </c>
    </row>
    <row r="1691" spans="1:6" ht="12.75">
      <c r="A1691">
        <v>110</v>
      </c>
      <c r="B1691" t="s">
        <v>4391</v>
      </c>
      <c r="C1691" t="s">
        <v>4360</v>
      </c>
      <c r="D1691" t="s">
        <v>4361</v>
      </c>
      <c r="F1691" t="s">
        <v>4392</v>
      </c>
    </row>
    <row r="1692" spans="1:6" ht="12.75">
      <c r="A1692">
        <v>110</v>
      </c>
      <c r="B1692" t="s">
        <v>4393</v>
      </c>
      <c r="C1692" t="s">
        <v>4364</v>
      </c>
      <c r="D1692" t="s">
        <v>4365</v>
      </c>
      <c r="F1692" t="s">
        <v>4394</v>
      </c>
    </row>
    <row r="1693" spans="1:4" ht="12.75">
      <c r="A1693">
        <v>110</v>
      </c>
      <c r="B1693" t="s">
        <v>1123</v>
      </c>
      <c r="C1693" t="s">
        <v>222</v>
      </c>
      <c r="D1693" t="s">
        <v>4395</v>
      </c>
    </row>
    <row r="1694" spans="1:4" ht="12.75">
      <c r="A1694">
        <v>110</v>
      </c>
      <c r="B1694" t="s">
        <v>1132</v>
      </c>
      <c r="C1694" t="s">
        <v>1572</v>
      </c>
      <c r="D1694" t="s">
        <v>4396</v>
      </c>
    </row>
    <row r="1695" spans="1:4" ht="12.75">
      <c r="A1695">
        <v>110</v>
      </c>
      <c r="B1695" t="s">
        <v>1133</v>
      </c>
      <c r="C1695" t="s">
        <v>1574</v>
      </c>
      <c r="D1695" t="s">
        <v>4397</v>
      </c>
    </row>
    <row r="1696" spans="1:4" ht="12.75">
      <c r="A1696">
        <v>110</v>
      </c>
      <c r="B1696" t="s">
        <v>1134</v>
      </c>
      <c r="C1696" t="s">
        <v>1576</v>
      </c>
      <c r="D1696" t="s">
        <v>4398</v>
      </c>
    </row>
    <row r="1697" spans="1:4" ht="12.75">
      <c r="A1697">
        <v>110</v>
      </c>
      <c r="B1697" t="s">
        <v>1135</v>
      </c>
      <c r="C1697" t="s">
        <v>1578</v>
      </c>
      <c r="D1697" t="s">
        <v>4399</v>
      </c>
    </row>
    <row r="1698" spans="1:6" ht="12.75">
      <c r="A1698">
        <v>110</v>
      </c>
      <c r="B1698" t="s">
        <v>4400</v>
      </c>
      <c r="C1698" t="s">
        <v>1580</v>
      </c>
      <c r="D1698" t="s">
        <v>4401</v>
      </c>
      <c r="F1698" t="s">
        <v>4402</v>
      </c>
    </row>
    <row r="1699" spans="1:4" ht="12.75">
      <c r="A1699">
        <v>110</v>
      </c>
      <c r="B1699" t="s">
        <v>1124</v>
      </c>
      <c r="C1699" t="s">
        <v>231</v>
      </c>
      <c r="D1699" t="s">
        <v>4403</v>
      </c>
    </row>
    <row r="1700" spans="1:4" ht="12.75">
      <c r="A1700">
        <v>110</v>
      </c>
      <c r="B1700" t="s">
        <v>1125</v>
      </c>
      <c r="C1700" t="s">
        <v>244</v>
      </c>
      <c r="D1700" t="s">
        <v>4404</v>
      </c>
    </row>
    <row r="1701" spans="1:4" ht="12.75">
      <c r="A1701">
        <v>110</v>
      </c>
      <c r="B1701" t="s">
        <v>1126</v>
      </c>
      <c r="C1701" t="s">
        <v>260</v>
      </c>
      <c r="D1701" t="s">
        <v>4405</v>
      </c>
    </row>
    <row r="1702" spans="1:4" ht="12.75">
      <c r="A1702">
        <v>110</v>
      </c>
      <c r="B1702" t="s">
        <v>1127</v>
      </c>
      <c r="C1702" t="s">
        <v>1590</v>
      </c>
      <c r="D1702" t="s">
        <v>4406</v>
      </c>
    </row>
    <row r="1703" spans="1:4" ht="12.75">
      <c r="A1703">
        <v>110</v>
      </c>
      <c r="B1703" t="s">
        <v>1128</v>
      </c>
      <c r="C1703" t="s">
        <v>1592</v>
      </c>
      <c r="D1703" t="s">
        <v>4407</v>
      </c>
    </row>
    <row r="1704" spans="1:4" ht="12.75">
      <c r="A1704">
        <v>110</v>
      </c>
      <c r="B1704" t="s">
        <v>1129</v>
      </c>
      <c r="C1704" t="s">
        <v>1594</v>
      </c>
      <c r="D1704" t="s">
        <v>4408</v>
      </c>
    </row>
    <row r="1705" spans="1:4" ht="12.75">
      <c r="A1705">
        <v>110</v>
      </c>
      <c r="B1705" t="s">
        <v>1130</v>
      </c>
      <c r="C1705" t="s">
        <v>1596</v>
      </c>
      <c r="D1705" t="s">
        <v>4409</v>
      </c>
    </row>
    <row r="1706" spans="1:4" ht="12.75">
      <c r="A1706">
        <v>110</v>
      </c>
      <c r="B1706" t="s">
        <v>1131</v>
      </c>
      <c r="C1706" t="s">
        <v>1598</v>
      </c>
      <c r="D1706" t="s">
        <v>4410</v>
      </c>
    </row>
    <row r="1707" spans="1:6" ht="12.75">
      <c r="A1707">
        <v>199</v>
      </c>
      <c r="B1707" t="s">
        <v>4411</v>
      </c>
      <c r="C1707" t="s">
        <v>1529</v>
      </c>
      <c r="D1707" t="s">
        <v>4101</v>
      </c>
      <c r="F1707" t="s">
        <v>4412</v>
      </c>
    </row>
    <row r="1708" spans="1:6" ht="12.75">
      <c r="A1708">
        <v>199</v>
      </c>
      <c r="B1708" t="s">
        <v>4413</v>
      </c>
      <c r="C1708" t="s">
        <v>1529</v>
      </c>
      <c r="D1708" t="s">
        <v>4101</v>
      </c>
      <c r="F1708" t="s">
        <v>4414</v>
      </c>
    </row>
    <row r="1709" spans="1:6" ht="12.75">
      <c r="A1709">
        <v>199</v>
      </c>
      <c r="B1709" t="s">
        <v>4415</v>
      </c>
      <c r="C1709" t="s">
        <v>1529</v>
      </c>
      <c r="D1709" t="s">
        <v>4101</v>
      </c>
      <c r="F1709" t="s">
        <v>4416</v>
      </c>
    </row>
    <row r="1710" spans="1:6" ht="12.75">
      <c r="A1710">
        <v>199</v>
      </c>
      <c r="B1710" t="s">
        <v>4417</v>
      </c>
      <c r="C1710" t="s">
        <v>1529</v>
      </c>
      <c r="D1710" t="s">
        <v>4101</v>
      </c>
      <c r="F1710" t="s">
        <v>4418</v>
      </c>
    </row>
    <row r="1711" spans="1:6" ht="12.75">
      <c r="A1711">
        <v>199</v>
      </c>
      <c r="B1711" t="s">
        <v>4419</v>
      </c>
      <c r="C1711" t="s">
        <v>1529</v>
      </c>
      <c r="D1711" t="s">
        <v>4101</v>
      </c>
      <c r="F1711" t="s">
        <v>4420</v>
      </c>
    </row>
    <row r="1712" spans="1:6" ht="12.75">
      <c r="A1712">
        <v>199</v>
      </c>
      <c r="B1712" t="s">
        <v>4421</v>
      </c>
      <c r="C1712" t="s">
        <v>1529</v>
      </c>
      <c r="D1712" t="s">
        <v>4101</v>
      </c>
      <c r="F1712" t="s">
        <v>4422</v>
      </c>
    </row>
    <row r="1713" spans="1:6" ht="12.75">
      <c r="A1713">
        <v>199</v>
      </c>
      <c r="B1713" t="s">
        <v>4423</v>
      </c>
      <c r="C1713" t="s">
        <v>1529</v>
      </c>
      <c r="D1713" t="s">
        <v>4101</v>
      </c>
      <c r="F1713" t="s">
        <v>4424</v>
      </c>
    </row>
    <row r="1714" spans="1:6" ht="12.75">
      <c r="A1714">
        <v>199</v>
      </c>
      <c r="B1714" t="s">
        <v>4425</v>
      </c>
      <c r="C1714" t="s">
        <v>1529</v>
      </c>
      <c r="D1714" t="s">
        <v>4101</v>
      </c>
      <c r="F1714" t="s">
        <v>4426</v>
      </c>
    </row>
    <row r="1715" spans="1:6" ht="12.75">
      <c r="A1715">
        <v>199</v>
      </c>
      <c r="B1715" t="s">
        <v>4427</v>
      </c>
      <c r="C1715" t="s">
        <v>1529</v>
      </c>
      <c r="D1715" t="s">
        <v>4101</v>
      </c>
      <c r="F1715" t="s">
        <v>4428</v>
      </c>
    </row>
    <row r="1716" spans="1:6" ht="12.75">
      <c r="A1716">
        <v>199</v>
      </c>
      <c r="B1716" t="s">
        <v>4429</v>
      </c>
      <c r="C1716" t="s">
        <v>1529</v>
      </c>
      <c r="D1716" t="s">
        <v>4101</v>
      </c>
      <c r="F1716" t="s">
        <v>4430</v>
      </c>
    </row>
    <row r="1717" spans="1:6" ht="12.75">
      <c r="A1717">
        <v>199</v>
      </c>
      <c r="B1717" t="s">
        <v>4431</v>
      </c>
      <c r="C1717" t="s">
        <v>1529</v>
      </c>
      <c r="D1717" t="s">
        <v>4101</v>
      </c>
      <c r="F1717" t="s">
        <v>4432</v>
      </c>
    </row>
    <row r="1718" spans="1:6" ht="12.75">
      <c r="A1718">
        <v>199</v>
      </c>
      <c r="B1718" t="s">
        <v>4433</v>
      </c>
      <c r="C1718" t="s">
        <v>1529</v>
      </c>
      <c r="D1718" t="s">
        <v>4101</v>
      </c>
      <c r="F1718" t="s">
        <v>4434</v>
      </c>
    </row>
    <row r="1719" spans="1:6" ht="12.75">
      <c r="A1719">
        <v>199</v>
      </c>
      <c r="B1719" t="s">
        <v>4435</v>
      </c>
      <c r="C1719" t="s">
        <v>1529</v>
      </c>
      <c r="D1719" t="s">
        <v>4101</v>
      </c>
      <c r="F1719" t="s">
        <v>4436</v>
      </c>
    </row>
    <row r="1720" spans="1:6" ht="12.75">
      <c r="A1720">
        <v>199</v>
      </c>
      <c r="B1720" t="s">
        <v>4437</v>
      </c>
      <c r="C1720" t="s">
        <v>1529</v>
      </c>
      <c r="D1720" t="s">
        <v>4101</v>
      </c>
      <c r="F1720" t="s">
        <v>4438</v>
      </c>
    </row>
    <row r="1721" spans="1:6" ht="12.75">
      <c r="A1721">
        <v>199</v>
      </c>
      <c r="B1721" t="s">
        <v>4439</v>
      </c>
      <c r="C1721" t="s">
        <v>1529</v>
      </c>
      <c r="D1721" t="s">
        <v>4101</v>
      </c>
      <c r="F1721" t="s">
        <v>4440</v>
      </c>
    </row>
    <row r="1722" spans="1:6" ht="12.75">
      <c r="A1722">
        <v>199</v>
      </c>
      <c r="B1722" t="s">
        <v>4441</v>
      </c>
      <c r="C1722" t="s">
        <v>1529</v>
      </c>
      <c r="D1722" t="s">
        <v>4101</v>
      </c>
      <c r="F1722" t="s">
        <v>4442</v>
      </c>
    </row>
    <row r="1723" spans="1:6" ht="12.75">
      <c r="A1723">
        <v>199</v>
      </c>
      <c r="B1723" t="s">
        <v>4443</v>
      </c>
      <c r="C1723" t="s">
        <v>1529</v>
      </c>
      <c r="D1723" t="s">
        <v>4101</v>
      </c>
      <c r="F1723" t="s">
        <v>4444</v>
      </c>
    </row>
    <row r="1724" spans="1:6" ht="12.75">
      <c r="A1724">
        <v>199</v>
      </c>
      <c r="B1724" t="s">
        <v>4445</v>
      </c>
      <c r="C1724" t="s">
        <v>1529</v>
      </c>
      <c r="D1724" t="s">
        <v>4101</v>
      </c>
      <c r="F1724" t="s">
        <v>4446</v>
      </c>
    </row>
    <row r="1725" spans="1:6" ht="12.75">
      <c r="A1725">
        <v>199</v>
      </c>
      <c r="B1725" t="s">
        <v>4447</v>
      </c>
      <c r="C1725" t="s">
        <v>1529</v>
      </c>
      <c r="D1725" t="s">
        <v>4101</v>
      </c>
      <c r="F1725" t="s">
        <v>4448</v>
      </c>
    </row>
    <row r="1726" spans="1:6" ht="12.75">
      <c r="A1726">
        <v>199</v>
      </c>
      <c r="B1726" t="s">
        <v>4449</v>
      </c>
      <c r="C1726" t="s">
        <v>1529</v>
      </c>
      <c r="D1726" t="s">
        <v>4101</v>
      </c>
      <c r="F1726" t="s">
        <v>4450</v>
      </c>
    </row>
    <row r="1727" spans="1:6" ht="12.75">
      <c r="A1727">
        <v>199</v>
      </c>
      <c r="B1727" t="s">
        <v>4451</v>
      </c>
      <c r="C1727" t="s">
        <v>1529</v>
      </c>
      <c r="D1727" t="s">
        <v>4101</v>
      </c>
      <c r="F1727" t="s">
        <v>4452</v>
      </c>
    </row>
    <row r="1728" spans="1:6" ht="12.75">
      <c r="A1728">
        <v>199</v>
      </c>
      <c r="B1728" t="s">
        <v>4453</v>
      </c>
      <c r="C1728" t="s">
        <v>1529</v>
      </c>
      <c r="D1728" t="s">
        <v>4101</v>
      </c>
      <c r="F1728" t="s">
        <v>4454</v>
      </c>
    </row>
    <row r="1729" spans="1:6" ht="12.75">
      <c r="A1729">
        <v>199</v>
      </c>
      <c r="B1729" t="s">
        <v>4455</v>
      </c>
      <c r="C1729" t="s">
        <v>1529</v>
      </c>
      <c r="D1729" t="s">
        <v>4101</v>
      </c>
      <c r="F1729" t="s">
        <v>4456</v>
      </c>
    </row>
    <row r="1730" spans="1:6" ht="12.75">
      <c r="A1730">
        <v>199</v>
      </c>
      <c r="B1730" t="s">
        <v>4457</v>
      </c>
      <c r="C1730" t="s">
        <v>1529</v>
      </c>
      <c r="D1730" t="s">
        <v>4101</v>
      </c>
      <c r="F1730" t="s">
        <v>4458</v>
      </c>
    </row>
    <row r="1731" spans="1:6" ht="12.75">
      <c r="A1731">
        <v>199</v>
      </c>
      <c r="B1731" t="s">
        <v>4459</v>
      </c>
      <c r="C1731" t="s">
        <v>1529</v>
      </c>
      <c r="D1731" t="s">
        <v>4101</v>
      </c>
      <c r="F1731" t="s">
        <v>4460</v>
      </c>
    </row>
    <row r="1732" spans="1:6" ht="12.75">
      <c r="A1732">
        <v>199</v>
      </c>
      <c r="B1732" t="s">
        <v>4461</v>
      </c>
      <c r="C1732" t="s">
        <v>1529</v>
      </c>
      <c r="D1732" t="s">
        <v>4101</v>
      </c>
      <c r="F1732" t="s">
        <v>4462</v>
      </c>
    </row>
    <row r="1733" spans="1:6" ht="12.75">
      <c r="A1733">
        <v>199</v>
      </c>
      <c r="B1733" t="s">
        <v>4463</v>
      </c>
      <c r="C1733" t="s">
        <v>1529</v>
      </c>
      <c r="D1733" t="s">
        <v>4101</v>
      </c>
      <c r="F1733" t="s">
        <v>4464</v>
      </c>
    </row>
    <row r="1734" spans="1:6" ht="12.75">
      <c r="A1734">
        <v>199</v>
      </c>
      <c r="B1734" t="s">
        <v>4465</v>
      </c>
      <c r="C1734" t="s">
        <v>1529</v>
      </c>
      <c r="D1734" t="s">
        <v>4101</v>
      </c>
      <c r="F1734" t="s">
        <v>4466</v>
      </c>
    </row>
    <row r="1735" spans="1:6" ht="12.75">
      <c r="A1735">
        <v>199</v>
      </c>
      <c r="B1735" t="s">
        <v>4467</v>
      </c>
      <c r="C1735" t="s">
        <v>1529</v>
      </c>
      <c r="D1735" t="s">
        <v>4101</v>
      </c>
      <c r="F1735" t="s">
        <v>4468</v>
      </c>
    </row>
    <row r="1736" spans="1:6" ht="12.75">
      <c r="A1736">
        <v>199</v>
      </c>
      <c r="B1736" t="s">
        <v>4469</v>
      </c>
      <c r="C1736" t="s">
        <v>1529</v>
      </c>
      <c r="D1736" t="s">
        <v>4101</v>
      </c>
      <c r="F1736" t="s">
        <v>4470</v>
      </c>
    </row>
    <row r="1737" spans="1:6" ht="12.75">
      <c r="A1737">
        <v>199</v>
      </c>
      <c r="B1737" t="s">
        <v>4471</v>
      </c>
      <c r="C1737" t="s">
        <v>1529</v>
      </c>
      <c r="D1737" t="s">
        <v>4101</v>
      </c>
      <c r="F1737" t="s">
        <v>4472</v>
      </c>
    </row>
    <row r="1738" spans="1:6" ht="12.75">
      <c r="A1738">
        <v>199</v>
      </c>
      <c r="B1738" t="s">
        <v>4473</v>
      </c>
      <c r="C1738" t="s">
        <v>1529</v>
      </c>
      <c r="D1738" t="s">
        <v>4101</v>
      </c>
      <c r="F1738" t="s">
        <v>4474</v>
      </c>
    </row>
    <row r="1739" spans="1:6" ht="12.75">
      <c r="A1739">
        <v>199</v>
      </c>
      <c r="B1739" t="s">
        <v>4475</v>
      </c>
      <c r="C1739" t="s">
        <v>1529</v>
      </c>
      <c r="D1739" t="s">
        <v>4101</v>
      </c>
      <c r="F1739" t="s">
        <v>4476</v>
      </c>
    </row>
    <row r="1740" spans="1:6" ht="12.75">
      <c r="A1740">
        <v>199</v>
      </c>
      <c r="B1740" t="s">
        <v>4477</v>
      </c>
      <c r="C1740" t="s">
        <v>1529</v>
      </c>
      <c r="D1740" t="s">
        <v>4101</v>
      </c>
      <c r="F1740" t="s">
        <v>4478</v>
      </c>
    </row>
    <row r="1741" spans="1:6" ht="12.75">
      <c r="A1741">
        <v>199</v>
      </c>
      <c r="B1741" t="s">
        <v>4479</v>
      </c>
      <c r="C1741" t="s">
        <v>1529</v>
      </c>
      <c r="D1741" t="s">
        <v>4101</v>
      </c>
      <c r="F1741" t="s">
        <v>4480</v>
      </c>
    </row>
    <row r="1742" spans="1:6" ht="12.75">
      <c r="A1742">
        <v>199</v>
      </c>
      <c r="B1742" t="s">
        <v>4481</v>
      </c>
      <c r="C1742" t="s">
        <v>1529</v>
      </c>
      <c r="D1742" t="s">
        <v>4101</v>
      </c>
      <c r="F1742" t="s">
        <v>4482</v>
      </c>
    </row>
    <row r="1743" spans="1:6" ht="12.75">
      <c r="A1743">
        <v>199</v>
      </c>
      <c r="B1743" t="s">
        <v>4483</v>
      </c>
      <c r="C1743" t="s">
        <v>1529</v>
      </c>
      <c r="D1743" t="s">
        <v>4101</v>
      </c>
      <c r="F1743" t="s">
        <v>4484</v>
      </c>
    </row>
    <row r="1744" spans="1:6" ht="12.75">
      <c r="A1744">
        <v>199</v>
      </c>
      <c r="B1744" t="s">
        <v>4485</v>
      </c>
      <c r="C1744" t="s">
        <v>1529</v>
      </c>
      <c r="D1744" t="s">
        <v>4101</v>
      </c>
      <c r="F1744" t="s">
        <v>4486</v>
      </c>
    </row>
    <row r="1745" spans="1:6" ht="12.75">
      <c r="A1745">
        <v>199</v>
      </c>
      <c r="B1745" t="s">
        <v>4487</v>
      </c>
      <c r="C1745" t="s">
        <v>1529</v>
      </c>
      <c r="D1745" t="s">
        <v>4101</v>
      </c>
      <c r="F1745" t="s">
        <v>4488</v>
      </c>
    </row>
    <row r="1746" spans="1:4" ht="12.75">
      <c r="A1746">
        <v>122</v>
      </c>
      <c r="B1746" t="s">
        <v>4489</v>
      </c>
      <c r="C1746" t="s">
        <v>269</v>
      </c>
      <c r="D1746" t="s">
        <v>1057</v>
      </c>
    </row>
    <row r="1747" spans="1:4" ht="12.75">
      <c r="A1747">
        <v>122</v>
      </c>
      <c r="B1747" t="s">
        <v>4490</v>
      </c>
      <c r="C1747" t="s">
        <v>278</v>
      </c>
      <c r="D1747" t="s">
        <v>1066</v>
      </c>
    </row>
    <row r="1748" spans="1:4" ht="12.75">
      <c r="A1748">
        <v>122</v>
      </c>
      <c r="B1748" t="s">
        <v>4491</v>
      </c>
      <c r="C1748" t="s">
        <v>279</v>
      </c>
      <c r="D1748" t="s">
        <v>1067</v>
      </c>
    </row>
    <row r="1749" spans="1:4" ht="12.75">
      <c r="A1749">
        <v>122</v>
      </c>
      <c r="B1749" t="s">
        <v>4492</v>
      </c>
      <c r="C1749" t="s">
        <v>793</v>
      </c>
      <c r="D1749" t="s">
        <v>1068</v>
      </c>
    </row>
    <row r="1750" spans="1:4" ht="12.75">
      <c r="A1750">
        <v>122</v>
      </c>
      <c r="B1750" t="s">
        <v>4493</v>
      </c>
      <c r="C1750" t="s">
        <v>796</v>
      </c>
      <c r="D1750" t="s">
        <v>1069</v>
      </c>
    </row>
    <row r="1751" spans="1:6" ht="12.75">
      <c r="A1751">
        <v>122</v>
      </c>
      <c r="B1751" t="s">
        <v>4494</v>
      </c>
      <c r="C1751" t="s">
        <v>4154</v>
      </c>
      <c r="D1751" t="s">
        <v>4155</v>
      </c>
      <c r="F1751" s="165" t="s">
        <v>4495</v>
      </c>
    </row>
    <row r="1752" spans="1:4" ht="12.75">
      <c r="A1752">
        <v>122</v>
      </c>
      <c r="B1752" t="s">
        <v>4496</v>
      </c>
      <c r="C1752" t="s">
        <v>270</v>
      </c>
      <c r="D1752" t="s">
        <v>1058</v>
      </c>
    </row>
    <row r="1753" spans="1:4" ht="12.75">
      <c r="A1753">
        <v>122</v>
      </c>
      <c r="B1753" t="s">
        <v>4497</v>
      </c>
      <c r="C1753" t="s">
        <v>271</v>
      </c>
      <c r="D1753" t="s">
        <v>1059</v>
      </c>
    </row>
    <row r="1754" spans="1:4" ht="12.75">
      <c r="A1754">
        <v>122</v>
      </c>
      <c r="B1754" t="s">
        <v>4498</v>
      </c>
      <c r="C1754" t="s">
        <v>272</v>
      </c>
      <c r="D1754" t="s">
        <v>1060</v>
      </c>
    </row>
    <row r="1755" spans="1:4" ht="12.75">
      <c r="A1755">
        <v>122</v>
      </c>
      <c r="B1755" t="s">
        <v>4499</v>
      </c>
      <c r="C1755" t="s">
        <v>273</v>
      </c>
      <c r="D1755" t="s">
        <v>1061</v>
      </c>
    </row>
    <row r="1756" spans="1:4" ht="12.75">
      <c r="A1756">
        <v>122</v>
      </c>
      <c r="B1756" t="s">
        <v>4500</v>
      </c>
      <c r="C1756" t="s">
        <v>274</v>
      </c>
      <c r="D1756" t="s">
        <v>1062</v>
      </c>
    </row>
    <row r="1757" spans="1:4" ht="12.75">
      <c r="A1757">
        <v>122</v>
      </c>
      <c r="B1757" t="s">
        <v>4501</v>
      </c>
      <c r="C1757" t="s">
        <v>275</v>
      </c>
      <c r="D1757" t="s">
        <v>1063</v>
      </c>
    </row>
    <row r="1758" spans="1:4" ht="12.75">
      <c r="A1758">
        <v>122</v>
      </c>
      <c r="B1758" t="s">
        <v>4502</v>
      </c>
      <c r="C1758" t="s">
        <v>276</v>
      </c>
      <c r="D1758" t="s">
        <v>1064</v>
      </c>
    </row>
    <row r="1759" spans="1:4" ht="12.75">
      <c r="A1759">
        <v>122</v>
      </c>
      <c r="B1759" t="s">
        <v>4503</v>
      </c>
      <c r="C1759" t="s">
        <v>277</v>
      </c>
      <c r="D1759" t="s">
        <v>1065</v>
      </c>
    </row>
    <row r="1760" spans="1:4" ht="12.75">
      <c r="A1760">
        <v>113</v>
      </c>
      <c r="B1760" t="s">
        <v>1370</v>
      </c>
      <c r="C1760" t="s">
        <v>269</v>
      </c>
      <c r="D1760" t="s">
        <v>1057</v>
      </c>
    </row>
    <row r="1761" spans="1:4" ht="12.75">
      <c r="A1761">
        <v>113</v>
      </c>
      <c r="B1761" t="s">
        <v>1379</v>
      </c>
      <c r="C1761" t="s">
        <v>278</v>
      </c>
      <c r="D1761" t="s">
        <v>1066</v>
      </c>
    </row>
    <row r="1762" spans="1:4" ht="12.75">
      <c r="A1762">
        <v>113</v>
      </c>
      <c r="B1762" t="s">
        <v>1380</v>
      </c>
      <c r="C1762" t="s">
        <v>279</v>
      </c>
      <c r="D1762" t="s">
        <v>1067</v>
      </c>
    </row>
    <row r="1763" spans="1:4" ht="12.75">
      <c r="A1763">
        <v>113</v>
      </c>
      <c r="B1763" t="s">
        <v>1381</v>
      </c>
      <c r="C1763" t="s">
        <v>793</v>
      </c>
      <c r="D1763" t="s">
        <v>1068</v>
      </c>
    </row>
    <row r="1764" spans="1:4" ht="12.75">
      <c r="A1764">
        <v>113</v>
      </c>
      <c r="B1764" t="s">
        <v>1382</v>
      </c>
      <c r="C1764" t="s">
        <v>796</v>
      </c>
      <c r="D1764" t="s">
        <v>1069</v>
      </c>
    </row>
    <row r="1765" spans="1:6" ht="12.75">
      <c r="A1765">
        <v>113</v>
      </c>
      <c r="B1765" t="s">
        <v>4504</v>
      </c>
      <c r="C1765" t="s">
        <v>4154</v>
      </c>
      <c r="D1765" t="s">
        <v>4155</v>
      </c>
      <c r="F1765" s="165" t="s">
        <v>4505</v>
      </c>
    </row>
    <row r="1766" spans="1:4" ht="12.75">
      <c r="A1766">
        <v>113</v>
      </c>
      <c r="B1766" t="s">
        <v>1371</v>
      </c>
      <c r="C1766" t="s">
        <v>270</v>
      </c>
      <c r="D1766" t="s">
        <v>1058</v>
      </c>
    </row>
    <row r="1767" spans="1:4" ht="12.75">
      <c r="A1767">
        <v>113</v>
      </c>
      <c r="B1767" t="s">
        <v>1372</v>
      </c>
      <c r="C1767" t="s">
        <v>271</v>
      </c>
      <c r="D1767" t="s">
        <v>1059</v>
      </c>
    </row>
    <row r="1768" spans="1:4" ht="12.75">
      <c r="A1768">
        <v>113</v>
      </c>
      <c r="B1768" t="s">
        <v>1373</v>
      </c>
      <c r="C1768" t="s">
        <v>272</v>
      </c>
      <c r="D1768" t="s">
        <v>1060</v>
      </c>
    </row>
    <row r="1769" spans="1:4" ht="12.75">
      <c r="A1769">
        <v>113</v>
      </c>
      <c r="B1769" t="s">
        <v>1374</v>
      </c>
      <c r="C1769" t="s">
        <v>273</v>
      </c>
      <c r="D1769" t="s">
        <v>1061</v>
      </c>
    </row>
    <row r="1770" spans="1:4" ht="12.75">
      <c r="A1770">
        <v>113</v>
      </c>
      <c r="B1770" t="s">
        <v>1375</v>
      </c>
      <c r="C1770" t="s">
        <v>274</v>
      </c>
      <c r="D1770" t="s">
        <v>1062</v>
      </c>
    </row>
    <row r="1771" spans="1:4" ht="12.75">
      <c r="A1771">
        <v>113</v>
      </c>
      <c r="B1771" t="s">
        <v>1376</v>
      </c>
      <c r="C1771" t="s">
        <v>275</v>
      </c>
      <c r="D1771" t="s">
        <v>1063</v>
      </c>
    </row>
    <row r="1772" spans="1:4" ht="12.75">
      <c r="A1772">
        <v>113</v>
      </c>
      <c r="B1772" t="s">
        <v>1377</v>
      </c>
      <c r="C1772" t="s">
        <v>276</v>
      </c>
      <c r="D1772" t="s">
        <v>1064</v>
      </c>
    </row>
    <row r="1773" spans="1:4" ht="12.75">
      <c r="A1773">
        <v>113</v>
      </c>
      <c r="B1773" t="s">
        <v>1378</v>
      </c>
      <c r="C1773" t="s">
        <v>277</v>
      </c>
      <c r="D1773" t="s">
        <v>1065</v>
      </c>
    </row>
    <row r="1774" spans="1:4" ht="12.75">
      <c r="A1774">
        <v>112</v>
      </c>
      <c r="B1774" t="s">
        <v>4506</v>
      </c>
      <c r="C1774" t="s">
        <v>269</v>
      </c>
      <c r="D1774" t="s">
        <v>1057</v>
      </c>
    </row>
    <row r="1775" spans="1:4" ht="12.75">
      <c r="A1775">
        <v>112</v>
      </c>
      <c r="B1775" t="s">
        <v>4507</v>
      </c>
      <c r="C1775" t="s">
        <v>278</v>
      </c>
      <c r="D1775" t="s">
        <v>1066</v>
      </c>
    </row>
    <row r="1776" spans="1:4" ht="12.75">
      <c r="A1776">
        <v>112</v>
      </c>
      <c r="B1776" t="s">
        <v>4508</v>
      </c>
      <c r="C1776" t="s">
        <v>279</v>
      </c>
      <c r="D1776" t="s">
        <v>1067</v>
      </c>
    </row>
    <row r="1777" spans="1:4" ht="12.75">
      <c r="A1777">
        <v>112</v>
      </c>
      <c r="B1777" t="s">
        <v>4509</v>
      </c>
      <c r="C1777" t="s">
        <v>793</v>
      </c>
      <c r="D1777" t="s">
        <v>1068</v>
      </c>
    </row>
    <row r="1778" spans="1:4" ht="12.75">
      <c r="A1778">
        <v>112</v>
      </c>
      <c r="B1778" t="s">
        <v>4510</v>
      </c>
      <c r="C1778" t="s">
        <v>796</v>
      </c>
      <c r="D1778" t="s">
        <v>1069</v>
      </c>
    </row>
    <row r="1779" spans="1:6" ht="12.75">
      <c r="A1779">
        <v>112</v>
      </c>
      <c r="B1779" t="s">
        <v>4511</v>
      </c>
      <c r="C1779" t="s">
        <v>4154</v>
      </c>
      <c r="D1779" t="s">
        <v>4155</v>
      </c>
      <c r="F1779" t="s">
        <v>4512</v>
      </c>
    </row>
    <row r="1780" spans="1:4" ht="12.75">
      <c r="A1780">
        <v>112</v>
      </c>
      <c r="B1780" t="s">
        <v>4513</v>
      </c>
      <c r="C1780" t="s">
        <v>270</v>
      </c>
      <c r="D1780" t="s">
        <v>1058</v>
      </c>
    </row>
    <row r="1781" spans="1:4" ht="12.75">
      <c r="A1781">
        <v>112</v>
      </c>
      <c r="B1781" t="s">
        <v>4514</v>
      </c>
      <c r="C1781" t="s">
        <v>271</v>
      </c>
      <c r="D1781" t="s">
        <v>1059</v>
      </c>
    </row>
    <row r="1782" spans="1:4" ht="12.75">
      <c r="A1782">
        <v>112</v>
      </c>
      <c r="B1782" t="s">
        <v>4515</v>
      </c>
      <c r="C1782" t="s">
        <v>272</v>
      </c>
      <c r="D1782" t="s">
        <v>1060</v>
      </c>
    </row>
    <row r="1783" spans="1:4" ht="12.75">
      <c r="A1783">
        <v>112</v>
      </c>
      <c r="B1783" t="s">
        <v>4516</v>
      </c>
      <c r="C1783" t="s">
        <v>273</v>
      </c>
      <c r="D1783" t="s">
        <v>1061</v>
      </c>
    </row>
    <row r="1784" spans="1:4" ht="12.75">
      <c r="A1784">
        <v>112</v>
      </c>
      <c r="B1784" t="s">
        <v>4517</v>
      </c>
      <c r="C1784" t="s">
        <v>274</v>
      </c>
      <c r="D1784" t="s">
        <v>1062</v>
      </c>
    </row>
    <row r="1785" spans="1:4" ht="12.75">
      <c r="A1785">
        <v>112</v>
      </c>
      <c r="B1785" t="s">
        <v>4518</v>
      </c>
      <c r="C1785" t="s">
        <v>275</v>
      </c>
      <c r="D1785" t="s">
        <v>1063</v>
      </c>
    </row>
    <row r="1786" spans="1:4" ht="12.75">
      <c r="A1786">
        <v>112</v>
      </c>
      <c r="B1786" t="s">
        <v>4519</v>
      </c>
      <c r="C1786" t="s">
        <v>276</v>
      </c>
      <c r="D1786" t="s">
        <v>1064</v>
      </c>
    </row>
    <row r="1787" spans="1:4" ht="12.75">
      <c r="A1787">
        <v>112</v>
      </c>
      <c r="B1787" t="s">
        <v>4520</v>
      </c>
      <c r="C1787" t="s">
        <v>277</v>
      </c>
      <c r="D1787" t="s">
        <v>1065</v>
      </c>
    </row>
    <row r="1788" spans="1:4" ht="12.75">
      <c r="A1788">
        <v>122</v>
      </c>
      <c r="B1788" t="s">
        <v>1240</v>
      </c>
      <c r="C1788" t="s">
        <v>246</v>
      </c>
      <c r="D1788" t="s">
        <v>1044</v>
      </c>
    </row>
    <row r="1789" spans="1:4" ht="12.75">
      <c r="A1789">
        <v>122</v>
      </c>
      <c r="B1789" t="s">
        <v>1249</v>
      </c>
      <c r="C1789" t="s">
        <v>265</v>
      </c>
      <c r="D1789" t="s">
        <v>1053</v>
      </c>
    </row>
    <row r="1790" spans="1:4" ht="12.75">
      <c r="A1790">
        <v>122</v>
      </c>
      <c r="B1790" t="s">
        <v>1250</v>
      </c>
      <c r="C1790" t="s">
        <v>266</v>
      </c>
      <c r="D1790" t="s">
        <v>1054</v>
      </c>
    </row>
    <row r="1791" spans="1:4" ht="12.75">
      <c r="A1791">
        <v>122</v>
      </c>
      <c r="B1791" t="s">
        <v>1251</v>
      </c>
      <c r="C1791" t="s">
        <v>267</v>
      </c>
      <c r="D1791" t="s">
        <v>1055</v>
      </c>
    </row>
    <row r="1792" spans="1:4" ht="12.75">
      <c r="A1792">
        <v>122</v>
      </c>
      <c r="B1792" t="s">
        <v>1252</v>
      </c>
      <c r="C1792" t="s">
        <v>268</v>
      </c>
      <c r="D1792" t="s">
        <v>1056</v>
      </c>
    </row>
    <row r="1793" spans="1:6" ht="12.75">
      <c r="A1793">
        <v>122</v>
      </c>
      <c r="B1793" t="s">
        <v>4521</v>
      </c>
      <c r="C1793" t="s">
        <v>4173</v>
      </c>
      <c r="D1793" t="s">
        <v>4174</v>
      </c>
      <c r="F1793" s="165" t="s">
        <v>4522</v>
      </c>
    </row>
    <row r="1794" spans="1:4" ht="12.75">
      <c r="A1794">
        <v>122</v>
      </c>
      <c r="B1794" t="s">
        <v>1241</v>
      </c>
      <c r="C1794" t="s">
        <v>247</v>
      </c>
      <c r="D1794" t="s">
        <v>1045</v>
      </c>
    </row>
    <row r="1795" spans="1:4" ht="12.75">
      <c r="A1795">
        <v>122</v>
      </c>
      <c r="B1795" t="s">
        <v>1242</v>
      </c>
      <c r="C1795" t="s">
        <v>248</v>
      </c>
      <c r="D1795" t="s">
        <v>1046</v>
      </c>
    </row>
    <row r="1796" spans="1:4" ht="12.75">
      <c r="A1796">
        <v>122</v>
      </c>
      <c r="B1796" t="s">
        <v>1243</v>
      </c>
      <c r="C1796" t="s">
        <v>250</v>
      </c>
      <c r="D1796" t="s">
        <v>1047</v>
      </c>
    </row>
    <row r="1797" spans="1:4" ht="12.75">
      <c r="A1797">
        <v>122</v>
      </c>
      <c r="B1797" t="s">
        <v>1244</v>
      </c>
      <c r="C1797" t="s">
        <v>251</v>
      </c>
      <c r="D1797" t="s">
        <v>1048</v>
      </c>
    </row>
    <row r="1798" spans="1:4" ht="12.75">
      <c r="A1798">
        <v>122</v>
      </c>
      <c r="B1798" t="s">
        <v>1245</v>
      </c>
      <c r="C1798" t="s">
        <v>261</v>
      </c>
      <c r="D1798" t="s">
        <v>1049</v>
      </c>
    </row>
    <row r="1799" spans="1:4" ht="12.75">
      <c r="A1799">
        <v>122</v>
      </c>
      <c r="B1799" t="s">
        <v>1246</v>
      </c>
      <c r="C1799" t="s">
        <v>262</v>
      </c>
      <c r="D1799" t="s">
        <v>1050</v>
      </c>
    </row>
    <row r="1800" spans="1:4" ht="12.75">
      <c r="A1800">
        <v>122</v>
      </c>
      <c r="B1800" t="s">
        <v>1247</v>
      </c>
      <c r="C1800" t="s">
        <v>263</v>
      </c>
      <c r="D1800" t="s">
        <v>1051</v>
      </c>
    </row>
    <row r="1801" spans="1:4" ht="12.75">
      <c r="A1801">
        <v>122</v>
      </c>
      <c r="B1801" t="s">
        <v>1248</v>
      </c>
      <c r="C1801" t="s">
        <v>264</v>
      </c>
      <c r="D1801" t="s">
        <v>1052</v>
      </c>
    </row>
    <row r="1802" spans="1:4" ht="12.75">
      <c r="A1802">
        <v>113</v>
      </c>
      <c r="B1802" t="s">
        <v>1357</v>
      </c>
      <c r="C1802" t="s">
        <v>246</v>
      </c>
      <c r="D1802" t="s">
        <v>1044</v>
      </c>
    </row>
    <row r="1803" spans="1:4" ht="12.75">
      <c r="A1803">
        <v>113</v>
      </c>
      <c r="B1803" t="s">
        <v>1366</v>
      </c>
      <c r="C1803" t="s">
        <v>265</v>
      </c>
      <c r="D1803" t="s">
        <v>1053</v>
      </c>
    </row>
    <row r="1804" spans="1:4" ht="12.75">
      <c r="A1804">
        <v>113</v>
      </c>
      <c r="B1804" t="s">
        <v>1367</v>
      </c>
      <c r="C1804" t="s">
        <v>266</v>
      </c>
      <c r="D1804" t="s">
        <v>1054</v>
      </c>
    </row>
    <row r="1805" spans="1:4" ht="12.75">
      <c r="A1805">
        <v>113</v>
      </c>
      <c r="B1805" t="s">
        <v>1368</v>
      </c>
      <c r="C1805" t="s">
        <v>267</v>
      </c>
      <c r="D1805" t="s">
        <v>1055</v>
      </c>
    </row>
    <row r="1806" spans="1:4" ht="12.75">
      <c r="A1806">
        <v>113</v>
      </c>
      <c r="B1806" t="s">
        <v>1369</v>
      </c>
      <c r="C1806" t="s">
        <v>268</v>
      </c>
      <c r="D1806" t="s">
        <v>1056</v>
      </c>
    </row>
    <row r="1807" spans="1:6" ht="12.75">
      <c r="A1807">
        <v>113</v>
      </c>
      <c r="B1807" t="s">
        <v>4523</v>
      </c>
      <c r="C1807" t="s">
        <v>4173</v>
      </c>
      <c r="D1807" t="s">
        <v>4174</v>
      </c>
      <c r="F1807" s="165" t="s">
        <v>4524</v>
      </c>
    </row>
    <row r="1808" spans="1:4" ht="12.75">
      <c r="A1808">
        <v>113</v>
      </c>
      <c r="B1808" t="s">
        <v>1358</v>
      </c>
      <c r="C1808" t="s">
        <v>247</v>
      </c>
      <c r="D1808" t="s">
        <v>1045</v>
      </c>
    </row>
    <row r="1809" spans="1:4" ht="12.75">
      <c r="A1809">
        <v>113</v>
      </c>
      <c r="B1809" t="s">
        <v>1359</v>
      </c>
      <c r="C1809" t="s">
        <v>248</v>
      </c>
      <c r="D1809" t="s">
        <v>1046</v>
      </c>
    </row>
    <row r="1810" spans="1:4" ht="12.75">
      <c r="A1810">
        <v>113</v>
      </c>
      <c r="B1810" t="s">
        <v>1360</v>
      </c>
      <c r="C1810" t="s">
        <v>250</v>
      </c>
      <c r="D1810" t="s">
        <v>1047</v>
      </c>
    </row>
    <row r="1811" spans="1:4" ht="12.75">
      <c r="A1811">
        <v>113</v>
      </c>
      <c r="B1811" t="s">
        <v>1361</v>
      </c>
      <c r="C1811" t="s">
        <v>251</v>
      </c>
      <c r="D1811" t="s">
        <v>1048</v>
      </c>
    </row>
    <row r="1812" spans="1:4" ht="12.75">
      <c r="A1812">
        <v>113</v>
      </c>
      <c r="B1812" t="s">
        <v>1362</v>
      </c>
      <c r="C1812" t="s">
        <v>261</v>
      </c>
      <c r="D1812" t="s">
        <v>1049</v>
      </c>
    </row>
    <row r="1813" spans="1:4" ht="12.75">
      <c r="A1813">
        <v>113</v>
      </c>
      <c r="B1813" t="s">
        <v>1363</v>
      </c>
      <c r="C1813" t="s">
        <v>262</v>
      </c>
      <c r="D1813" t="s">
        <v>1050</v>
      </c>
    </row>
    <row r="1814" spans="1:4" ht="12.75">
      <c r="A1814">
        <v>113</v>
      </c>
      <c r="B1814" t="s">
        <v>1364</v>
      </c>
      <c r="C1814" t="s">
        <v>263</v>
      </c>
      <c r="D1814" t="s">
        <v>1051</v>
      </c>
    </row>
    <row r="1815" spans="1:4" ht="12.75">
      <c r="A1815">
        <v>113</v>
      </c>
      <c r="B1815" t="s">
        <v>1365</v>
      </c>
      <c r="C1815" t="s">
        <v>264</v>
      </c>
      <c r="D1815" t="s">
        <v>1052</v>
      </c>
    </row>
    <row r="1816" spans="1:4" ht="12.75">
      <c r="A1816">
        <v>112</v>
      </c>
      <c r="B1816" t="s">
        <v>1305</v>
      </c>
      <c r="C1816" t="s">
        <v>246</v>
      </c>
      <c r="D1816" t="s">
        <v>1044</v>
      </c>
    </row>
    <row r="1817" spans="1:4" ht="12.75">
      <c r="A1817">
        <v>112</v>
      </c>
      <c r="B1817" t="s">
        <v>1314</v>
      </c>
      <c r="C1817" t="s">
        <v>265</v>
      </c>
      <c r="D1817" t="s">
        <v>1053</v>
      </c>
    </row>
    <row r="1818" spans="1:4" ht="12.75">
      <c r="A1818">
        <v>112</v>
      </c>
      <c r="B1818" t="s">
        <v>1315</v>
      </c>
      <c r="C1818" t="s">
        <v>266</v>
      </c>
      <c r="D1818" t="s">
        <v>1054</v>
      </c>
    </row>
    <row r="1819" spans="1:4" ht="12.75">
      <c r="A1819">
        <v>112</v>
      </c>
      <c r="B1819" t="s">
        <v>1316</v>
      </c>
      <c r="C1819" t="s">
        <v>267</v>
      </c>
      <c r="D1819" t="s">
        <v>1055</v>
      </c>
    </row>
    <row r="1820" spans="1:4" ht="12.75">
      <c r="A1820">
        <v>112</v>
      </c>
      <c r="B1820" t="s">
        <v>1317</v>
      </c>
      <c r="C1820" t="s">
        <v>268</v>
      </c>
      <c r="D1820" t="s">
        <v>1056</v>
      </c>
    </row>
    <row r="1821" spans="1:6" ht="12.75">
      <c r="A1821">
        <v>112</v>
      </c>
      <c r="B1821" t="s">
        <v>4525</v>
      </c>
      <c r="C1821" t="s">
        <v>4173</v>
      </c>
      <c r="D1821" t="s">
        <v>4174</v>
      </c>
      <c r="F1821" t="s">
        <v>4526</v>
      </c>
    </row>
    <row r="1822" spans="1:4" ht="12.75">
      <c r="A1822">
        <v>112</v>
      </c>
      <c r="B1822" t="s">
        <v>1306</v>
      </c>
      <c r="C1822" t="s">
        <v>247</v>
      </c>
      <c r="D1822" t="s">
        <v>1045</v>
      </c>
    </row>
    <row r="1823" spans="1:4" ht="12.75">
      <c r="A1823">
        <v>112</v>
      </c>
      <c r="B1823" t="s">
        <v>1307</v>
      </c>
      <c r="C1823" t="s">
        <v>248</v>
      </c>
      <c r="D1823" t="s">
        <v>1046</v>
      </c>
    </row>
    <row r="1824" spans="1:4" ht="12.75">
      <c r="A1824">
        <v>112</v>
      </c>
      <c r="B1824" t="s">
        <v>1308</v>
      </c>
      <c r="C1824" t="s">
        <v>250</v>
      </c>
      <c r="D1824" t="s">
        <v>1047</v>
      </c>
    </row>
    <row r="1825" spans="1:4" ht="12.75">
      <c r="A1825">
        <v>112</v>
      </c>
      <c r="B1825" t="s">
        <v>1309</v>
      </c>
      <c r="C1825" t="s">
        <v>251</v>
      </c>
      <c r="D1825" t="s">
        <v>1048</v>
      </c>
    </row>
    <row r="1826" spans="1:4" ht="12.75">
      <c r="A1826">
        <v>112</v>
      </c>
      <c r="B1826" t="s">
        <v>1310</v>
      </c>
      <c r="C1826" t="s">
        <v>261</v>
      </c>
      <c r="D1826" t="s">
        <v>1049</v>
      </c>
    </row>
    <row r="1827" spans="1:4" ht="12.75">
      <c r="A1827">
        <v>112</v>
      </c>
      <c r="B1827" t="s">
        <v>1311</v>
      </c>
      <c r="C1827" t="s">
        <v>262</v>
      </c>
      <c r="D1827" t="s">
        <v>1050</v>
      </c>
    </row>
    <row r="1828" spans="1:4" ht="12.75">
      <c r="A1828">
        <v>112</v>
      </c>
      <c r="B1828" t="s">
        <v>1312</v>
      </c>
      <c r="C1828" t="s">
        <v>263</v>
      </c>
      <c r="D1828" t="s">
        <v>1051</v>
      </c>
    </row>
    <row r="1829" spans="1:4" ht="12.75">
      <c r="A1829">
        <v>112</v>
      </c>
      <c r="B1829" t="s">
        <v>1313</v>
      </c>
      <c r="C1829" t="s">
        <v>264</v>
      </c>
      <c r="D1829" t="s">
        <v>1052</v>
      </c>
    </row>
    <row r="1830" spans="1:4" ht="12.75">
      <c r="A1830">
        <v>122</v>
      </c>
      <c r="B1830" t="s">
        <v>1227</v>
      </c>
      <c r="C1830" t="s">
        <v>222</v>
      </c>
      <c r="D1830" t="s">
        <v>1071</v>
      </c>
    </row>
    <row r="1831" spans="1:4" ht="12.75">
      <c r="A1831">
        <v>122</v>
      </c>
      <c r="B1831" t="s">
        <v>1236</v>
      </c>
      <c r="C1831" t="s">
        <v>1572</v>
      </c>
      <c r="D1831" t="s">
        <v>1080</v>
      </c>
    </row>
    <row r="1832" spans="1:4" ht="12.75">
      <c r="A1832">
        <v>122</v>
      </c>
      <c r="B1832" t="s">
        <v>1237</v>
      </c>
      <c r="C1832" t="s">
        <v>1574</v>
      </c>
      <c r="D1832" t="s">
        <v>1081</v>
      </c>
    </row>
    <row r="1833" spans="1:4" ht="12.75">
      <c r="A1833">
        <v>122</v>
      </c>
      <c r="B1833" t="s">
        <v>1238</v>
      </c>
      <c r="C1833" t="s">
        <v>1576</v>
      </c>
      <c r="D1833" t="s">
        <v>1082</v>
      </c>
    </row>
    <row r="1834" spans="1:4" ht="12.75">
      <c r="A1834">
        <v>122</v>
      </c>
      <c r="B1834" t="s">
        <v>1239</v>
      </c>
      <c r="C1834" t="s">
        <v>1578</v>
      </c>
      <c r="D1834" t="s">
        <v>1083</v>
      </c>
    </row>
    <row r="1835" spans="1:6" ht="12.75">
      <c r="A1835">
        <v>122</v>
      </c>
      <c r="B1835" t="s">
        <v>4527</v>
      </c>
      <c r="C1835" t="s">
        <v>1580</v>
      </c>
      <c r="D1835" t="s">
        <v>4179</v>
      </c>
      <c r="F1835" s="165" t="s">
        <v>4528</v>
      </c>
    </row>
    <row r="1836" spans="1:4" ht="12.75">
      <c r="A1836">
        <v>122</v>
      </c>
      <c r="B1836" t="s">
        <v>1228</v>
      </c>
      <c r="C1836" t="s">
        <v>231</v>
      </c>
      <c r="D1836" t="s">
        <v>1072</v>
      </c>
    </row>
    <row r="1837" spans="1:4" ht="12.75">
      <c r="A1837">
        <v>122</v>
      </c>
      <c r="B1837" t="s">
        <v>1229</v>
      </c>
      <c r="C1837" t="s">
        <v>244</v>
      </c>
      <c r="D1837" t="s">
        <v>1073</v>
      </c>
    </row>
    <row r="1838" spans="1:4" ht="12.75">
      <c r="A1838">
        <v>122</v>
      </c>
      <c r="B1838" t="s">
        <v>1230</v>
      </c>
      <c r="C1838" t="s">
        <v>260</v>
      </c>
      <c r="D1838" t="s">
        <v>1074</v>
      </c>
    </row>
    <row r="1839" spans="1:4" ht="12.75">
      <c r="A1839">
        <v>122</v>
      </c>
      <c r="B1839" t="s">
        <v>1231</v>
      </c>
      <c r="C1839" t="s">
        <v>1590</v>
      </c>
      <c r="D1839" t="s">
        <v>1075</v>
      </c>
    </row>
    <row r="1840" spans="1:4" ht="12.75">
      <c r="A1840">
        <v>122</v>
      </c>
      <c r="B1840" t="s">
        <v>1232</v>
      </c>
      <c r="C1840" t="s">
        <v>1592</v>
      </c>
      <c r="D1840" t="s">
        <v>1076</v>
      </c>
    </row>
    <row r="1841" spans="1:4" ht="12.75">
      <c r="A1841">
        <v>122</v>
      </c>
      <c r="B1841" t="s">
        <v>1233</v>
      </c>
      <c r="C1841" t="s">
        <v>1594</v>
      </c>
      <c r="D1841" t="s">
        <v>1077</v>
      </c>
    </row>
    <row r="1842" spans="1:4" ht="12.75">
      <c r="A1842">
        <v>122</v>
      </c>
      <c r="B1842" t="s">
        <v>1234</v>
      </c>
      <c r="C1842" t="s">
        <v>1596</v>
      </c>
      <c r="D1842" t="s">
        <v>1078</v>
      </c>
    </row>
    <row r="1843" spans="1:4" ht="12.75">
      <c r="A1843">
        <v>122</v>
      </c>
      <c r="B1843" t="s">
        <v>1235</v>
      </c>
      <c r="C1843" t="s">
        <v>1598</v>
      </c>
      <c r="D1843" t="s">
        <v>1079</v>
      </c>
    </row>
    <row r="1844" spans="1:4" ht="12.75">
      <c r="A1844">
        <v>113</v>
      </c>
      <c r="B1844" t="s">
        <v>1344</v>
      </c>
      <c r="C1844" t="s">
        <v>222</v>
      </c>
      <c r="D1844" t="s">
        <v>1071</v>
      </c>
    </row>
    <row r="1845" spans="1:4" ht="12.75">
      <c r="A1845">
        <v>113</v>
      </c>
      <c r="B1845" t="s">
        <v>1353</v>
      </c>
      <c r="C1845" t="s">
        <v>1572</v>
      </c>
      <c r="D1845" t="s">
        <v>1080</v>
      </c>
    </row>
    <row r="1846" spans="1:4" ht="12.75">
      <c r="A1846">
        <v>113</v>
      </c>
      <c r="B1846" t="s">
        <v>1354</v>
      </c>
      <c r="C1846" t="s">
        <v>1574</v>
      </c>
      <c r="D1846" t="s">
        <v>1081</v>
      </c>
    </row>
    <row r="1847" spans="1:4" ht="12.75">
      <c r="A1847">
        <v>113</v>
      </c>
      <c r="B1847" t="s">
        <v>1355</v>
      </c>
      <c r="C1847" t="s">
        <v>1576</v>
      </c>
      <c r="D1847" t="s">
        <v>1082</v>
      </c>
    </row>
    <row r="1848" spans="1:4" ht="12.75">
      <c r="A1848">
        <v>113</v>
      </c>
      <c r="B1848" t="s">
        <v>1356</v>
      </c>
      <c r="C1848" t="s">
        <v>1578</v>
      </c>
      <c r="D1848" t="s">
        <v>1083</v>
      </c>
    </row>
    <row r="1849" spans="1:6" ht="12.75">
      <c r="A1849">
        <v>113</v>
      </c>
      <c r="B1849" t="s">
        <v>4529</v>
      </c>
      <c r="C1849" t="s">
        <v>1580</v>
      </c>
      <c r="D1849" t="s">
        <v>4179</v>
      </c>
      <c r="F1849" s="165" t="s">
        <v>4530</v>
      </c>
    </row>
    <row r="1850" spans="1:4" ht="12.75">
      <c r="A1850">
        <v>113</v>
      </c>
      <c r="B1850" t="s">
        <v>1345</v>
      </c>
      <c r="C1850" t="s">
        <v>231</v>
      </c>
      <c r="D1850" t="s">
        <v>1072</v>
      </c>
    </row>
    <row r="1851" spans="1:4" ht="12.75">
      <c r="A1851">
        <v>113</v>
      </c>
      <c r="B1851" t="s">
        <v>1346</v>
      </c>
      <c r="C1851" t="s">
        <v>244</v>
      </c>
      <c r="D1851" t="s">
        <v>1073</v>
      </c>
    </row>
    <row r="1852" spans="1:4" ht="12.75">
      <c r="A1852">
        <v>113</v>
      </c>
      <c r="B1852" t="s">
        <v>1347</v>
      </c>
      <c r="C1852" t="s">
        <v>260</v>
      </c>
      <c r="D1852" t="s">
        <v>1074</v>
      </c>
    </row>
    <row r="1853" spans="1:4" ht="12.75">
      <c r="A1853">
        <v>113</v>
      </c>
      <c r="B1853" t="s">
        <v>1348</v>
      </c>
      <c r="C1853" t="s">
        <v>1590</v>
      </c>
      <c r="D1853" t="s">
        <v>1075</v>
      </c>
    </row>
    <row r="1854" spans="1:4" ht="12.75">
      <c r="A1854">
        <v>113</v>
      </c>
      <c r="B1854" t="s">
        <v>1349</v>
      </c>
      <c r="C1854" t="s">
        <v>1592</v>
      </c>
      <c r="D1854" t="s">
        <v>1076</v>
      </c>
    </row>
    <row r="1855" spans="1:4" ht="12.75">
      <c r="A1855">
        <v>113</v>
      </c>
      <c r="B1855" t="s">
        <v>1350</v>
      </c>
      <c r="C1855" t="s">
        <v>1594</v>
      </c>
      <c r="D1855" t="s">
        <v>1077</v>
      </c>
    </row>
    <row r="1856" spans="1:4" ht="12.75">
      <c r="A1856">
        <v>113</v>
      </c>
      <c r="B1856" t="s">
        <v>1351</v>
      </c>
      <c r="C1856" t="s">
        <v>1596</v>
      </c>
      <c r="D1856" t="s">
        <v>1078</v>
      </c>
    </row>
    <row r="1857" spans="1:4" ht="12.75">
      <c r="A1857">
        <v>113</v>
      </c>
      <c r="B1857" t="s">
        <v>1352</v>
      </c>
      <c r="C1857" t="s">
        <v>1598</v>
      </c>
      <c r="D1857" t="s">
        <v>1079</v>
      </c>
    </row>
    <row r="1858" spans="1:4" ht="12.75">
      <c r="A1858">
        <v>199</v>
      </c>
      <c r="B1858" t="s">
        <v>4531</v>
      </c>
      <c r="C1858" t="s">
        <v>1529</v>
      </c>
      <c r="D1858" t="s">
        <v>4532</v>
      </c>
    </row>
    <row r="1859" spans="1:6" ht="12.75">
      <c r="A1859">
        <v>122</v>
      </c>
      <c r="B1859" t="s">
        <v>4533</v>
      </c>
      <c r="C1859" t="s">
        <v>4182</v>
      </c>
      <c r="D1859" t="s">
        <v>4183</v>
      </c>
      <c r="F1859" t="s">
        <v>4534</v>
      </c>
    </row>
    <row r="1860" spans="1:6" ht="12.75">
      <c r="A1860">
        <v>122</v>
      </c>
      <c r="B1860" t="s">
        <v>4535</v>
      </c>
      <c r="C1860" t="s">
        <v>4186</v>
      </c>
      <c r="D1860" t="s">
        <v>4187</v>
      </c>
      <c r="F1860" t="s">
        <v>4536</v>
      </c>
    </row>
    <row r="1861" spans="1:6" ht="12.75">
      <c r="A1861">
        <v>122</v>
      </c>
      <c r="B1861" t="s">
        <v>4537</v>
      </c>
      <c r="C1861" t="s">
        <v>4190</v>
      </c>
      <c r="D1861" t="s">
        <v>4191</v>
      </c>
      <c r="F1861" t="s">
        <v>4538</v>
      </c>
    </row>
    <row r="1862" spans="1:6" ht="12.75">
      <c r="A1862">
        <v>122</v>
      </c>
      <c r="B1862" t="s">
        <v>4539</v>
      </c>
      <c r="C1862" t="s">
        <v>4194</v>
      </c>
      <c r="D1862" t="s">
        <v>4195</v>
      </c>
      <c r="F1862" t="s">
        <v>4540</v>
      </c>
    </row>
    <row r="1863" spans="1:6" ht="12.75">
      <c r="A1863">
        <v>122</v>
      </c>
      <c r="B1863" t="s">
        <v>4541</v>
      </c>
      <c r="C1863" t="s">
        <v>4198</v>
      </c>
      <c r="D1863" t="s">
        <v>4199</v>
      </c>
      <c r="F1863" t="s">
        <v>4542</v>
      </c>
    </row>
    <row r="1864" spans="1:6" ht="12.75">
      <c r="A1864">
        <v>122</v>
      </c>
      <c r="B1864" t="s">
        <v>4543</v>
      </c>
      <c r="C1864" t="s">
        <v>4202</v>
      </c>
      <c r="D1864" t="s">
        <v>4203</v>
      </c>
      <c r="F1864" s="165" t="s">
        <v>4544</v>
      </c>
    </row>
    <row r="1865" spans="1:6" ht="12.75">
      <c r="A1865">
        <v>122</v>
      </c>
      <c r="B1865" t="s">
        <v>4545</v>
      </c>
      <c r="C1865" t="s">
        <v>4206</v>
      </c>
      <c r="D1865" t="s">
        <v>4207</v>
      </c>
      <c r="F1865" t="s">
        <v>4546</v>
      </c>
    </row>
    <row r="1866" spans="1:6" ht="12.75">
      <c r="A1866">
        <v>122</v>
      </c>
      <c r="B1866" t="s">
        <v>4547</v>
      </c>
      <c r="C1866" t="s">
        <v>4210</v>
      </c>
      <c r="D1866" t="s">
        <v>4211</v>
      </c>
      <c r="F1866" t="s">
        <v>4548</v>
      </c>
    </row>
    <row r="1867" spans="1:6" ht="12.75">
      <c r="A1867">
        <v>122</v>
      </c>
      <c r="B1867" t="s">
        <v>4549</v>
      </c>
      <c r="C1867" t="s">
        <v>4214</v>
      </c>
      <c r="D1867" t="s">
        <v>4215</v>
      </c>
      <c r="F1867" t="s">
        <v>4550</v>
      </c>
    </row>
    <row r="1868" spans="1:6" ht="12.75">
      <c r="A1868">
        <v>122</v>
      </c>
      <c r="B1868" t="s">
        <v>4551</v>
      </c>
      <c r="C1868" t="s">
        <v>4218</v>
      </c>
      <c r="D1868" t="s">
        <v>4219</v>
      </c>
      <c r="F1868" t="s">
        <v>4552</v>
      </c>
    </row>
    <row r="1869" spans="1:6" ht="12.75">
      <c r="A1869">
        <v>122</v>
      </c>
      <c r="B1869" t="s">
        <v>4553</v>
      </c>
      <c r="C1869" t="s">
        <v>4222</v>
      </c>
      <c r="D1869" t="s">
        <v>4223</v>
      </c>
      <c r="F1869" t="s">
        <v>4554</v>
      </c>
    </row>
    <row r="1870" spans="1:6" ht="12.75">
      <c r="A1870">
        <v>122</v>
      </c>
      <c r="B1870" t="s">
        <v>4555</v>
      </c>
      <c r="C1870" t="s">
        <v>4226</v>
      </c>
      <c r="D1870" t="s">
        <v>4227</v>
      </c>
      <c r="F1870" t="s">
        <v>4556</v>
      </c>
    </row>
    <row r="1871" spans="1:6" ht="12.75">
      <c r="A1871">
        <v>122</v>
      </c>
      <c r="B1871" t="s">
        <v>4557</v>
      </c>
      <c r="C1871" t="s">
        <v>4230</v>
      </c>
      <c r="D1871" t="s">
        <v>4231</v>
      </c>
      <c r="F1871" t="s">
        <v>4558</v>
      </c>
    </row>
    <row r="1872" spans="1:6" ht="12.75">
      <c r="A1872">
        <v>122</v>
      </c>
      <c r="B1872" t="s">
        <v>4559</v>
      </c>
      <c r="C1872" t="s">
        <v>4234</v>
      </c>
      <c r="D1872" t="s">
        <v>4235</v>
      </c>
      <c r="F1872" t="s">
        <v>4560</v>
      </c>
    </row>
    <row r="1873" spans="1:6" ht="12.75">
      <c r="A1873">
        <v>113</v>
      </c>
      <c r="B1873" t="s">
        <v>4561</v>
      </c>
      <c r="C1873" t="s">
        <v>4182</v>
      </c>
      <c r="D1873" t="s">
        <v>4183</v>
      </c>
      <c r="F1873" t="s">
        <v>4562</v>
      </c>
    </row>
    <row r="1874" spans="1:6" ht="12.75">
      <c r="A1874">
        <v>113</v>
      </c>
      <c r="B1874" t="s">
        <v>4563</v>
      </c>
      <c r="C1874" t="s">
        <v>4186</v>
      </c>
      <c r="D1874" t="s">
        <v>4187</v>
      </c>
      <c r="F1874" t="s">
        <v>4564</v>
      </c>
    </row>
    <row r="1875" spans="1:6" ht="12.75">
      <c r="A1875">
        <v>113</v>
      </c>
      <c r="B1875" t="s">
        <v>4565</v>
      </c>
      <c r="C1875" t="s">
        <v>4190</v>
      </c>
      <c r="D1875" t="s">
        <v>4191</v>
      </c>
      <c r="F1875" t="s">
        <v>4566</v>
      </c>
    </row>
    <row r="1876" spans="1:6" ht="12.75">
      <c r="A1876">
        <v>113</v>
      </c>
      <c r="B1876" t="s">
        <v>4567</v>
      </c>
      <c r="C1876" t="s">
        <v>4194</v>
      </c>
      <c r="D1876" t="s">
        <v>4195</v>
      </c>
      <c r="F1876" t="s">
        <v>4568</v>
      </c>
    </row>
    <row r="1877" spans="1:6" ht="12.75">
      <c r="A1877">
        <v>113</v>
      </c>
      <c r="B1877" t="s">
        <v>4569</v>
      </c>
      <c r="C1877" t="s">
        <v>4198</v>
      </c>
      <c r="D1877" t="s">
        <v>4199</v>
      </c>
      <c r="F1877" t="s">
        <v>4570</v>
      </c>
    </row>
    <row r="1878" spans="1:6" ht="12.75">
      <c r="A1878">
        <v>113</v>
      </c>
      <c r="B1878" t="s">
        <v>4571</v>
      </c>
      <c r="C1878" t="s">
        <v>4202</v>
      </c>
      <c r="D1878" t="s">
        <v>4203</v>
      </c>
      <c r="F1878" t="s">
        <v>4572</v>
      </c>
    </row>
    <row r="1879" spans="1:6" ht="12.75">
      <c r="A1879">
        <v>113</v>
      </c>
      <c r="B1879" t="s">
        <v>4573</v>
      </c>
      <c r="C1879" t="s">
        <v>4206</v>
      </c>
      <c r="D1879" t="s">
        <v>4207</v>
      </c>
      <c r="F1879" t="s">
        <v>4574</v>
      </c>
    </row>
    <row r="1880" spans="1:6" ht="12.75">
      <c r="A1880">
        <v>113</v>
      </c>
      <c r="B1880" t="s">
        <v>4575</v>
      </c>
      <c r="C1880" t="s">
        <v>4210</v>
      </c>
      <c r="D1880" t="s">
        <v>4211</v>
      </c>
      <c r="F1880" t="s">
        <v>4576</v>
      </c>
    </row>
    <row r="1881" spans="1:6" ht="12.75">
      <c r="A1881">
        <v>113</v>
      </c>
      <c r="B1881" t="s">
        <v>4577</v>
      </c>
      <c r="C1881" t="s">
        <v>4214</v>
      </c>
      <c r="D1881" t="s">
        <v>4215</v>
      </c>
      <c r="F1881" t="s">
        <v>4578</v>
      </c>
    </row>
    <row r="1882" spans="1:6" ht="12.75">
      <c r="A1882">
        <v>113</v>
      </c>
      <c r="B1882" t="s">
        <v>4579</v>
      </c>
      <c r="C1882" t="s">
        <v>4218</v>
      </c>
      <c r="D1882" t="s">
        <v>4219</v>
      </c>
      <c r="F1882" t="s">
        <v>4580</v>
      </c>
    </row>
    <row r="1883" spans="1:6" ht="12.75">
      <c r="A1883">
        <v>113</v>
      </c>
      <c r="B1883" t="s">
        <v>4581</v>
      </c>
      <c r="C1883" t="s">
        <v>4222</v>
      </c>
      <c r="D1883" t="s">
        <v>4223</v>
      </c>
      <c r="F1883" t="s">
        <v>4582</v>
      </c>
    </row>
    <row r="1884" spans="1:6" ht="12.75">
      <c r="A1884">
        <v>113</v>
      </c>
      <c r="B1884" t="s">
        <v>4583</v>
      </c>
      <c r="C1884" t="s">
        <v>4226</v>
      </c>
      <c r="D1884" t="s">
        <v>4227</v>
      </c>
      <c r="F1884" t="s">
        <v>4584</v>
      </c>
    </row>
    <row r="1885" spans="1:6" ht="12.75">
      <c r="A1885">
        <v>113</v>
      </c>
      <c r="B1885" t="s">
        <v>4585</v>
      </c>
      <c r="C1885" t="s">
        <v>4230</v>
      </c>
      <c r="D1885" t="s">
        <v>4231</v>
      </c>
      <c r="F1885" t="s">
        <v>4586</v>
      </c>
    </row>
    <row r="1886" spans="1:6" ht="12.75">
      <c r="A1886">
        <v>113</v>
      </c>
      <c r="B1886" t="s">
        <v>4587</v>
      </c>
      <c r="C1886" t="s">
        <v>4234</v>
      </c>
      <c r="D1886" t="s">
        <v>4235</v>
      </c>
      <c r="F1886" t="s">
        <v>4588</v>
      </c>
    </row>
    <row r="1887" spans="1:6" ht="12.75">
      <c r="A1887">
        <v>112</v>
      </c>
      <c r="B1887" t="s">
        <v>4589</v>
      </c>
      <c r="C1887" t="s">
        <v>4182</v>
      </c>
      <c r="D1887" t="s">
        <v>4183</v>
      </c>
      <c r="F1887" t="s">
        <v>4590</v>
      </c>
    </row>
    <row r="1888" spans="1:6" ht="12.75">
      <c r="A1888">
        <v>112</v>
      </c>
      <c r="B1888" t="s">
        <v>4591</v>
      </c>
      <c r="C1888" t="s">
        <v>4186</v>
      </c>
      <c r="D1888" t="s">
        <v>4187</v>
      </c>
      <c r="F1888" t="s">
        <v>4592</v>
      </c>
    </row>
    <row r="1889" spans="1:6" ht="12.75">
      <c r="A1889">
        <v>112</v>
      </c>
      <c r="B1889" t="s">
        <v>4593</v>
      </c>
      <c r="C1889" t="s">
        <v>4190</v>
      </c>
      <c r="D1889" t="s">
        <v>4191</v>
      </c>
      <c r="F1889" t="s">
        <v>4594</v>
      </c>
    </row>
    <row r="1890" spans="1:6" ht="12.75">
      <c r="A1890">
        <v>112</v>
      </c>
      <c r="B1890" t="s">
        <v>4595</v>
      </c>
      <c r="C1890" t="s">
        <v>4194</v>
      </c>
      <c r="D1890" t="s">
        <v>4195</v>
      </c>
      <c r="F1890" t="s">
        <v>4596</v>
      </c>
    </row>
    <row r="1891" spans="1:6" ht="12.75">
      <c r="A1891">
        <v>112</v>
      </c>
      <c r="B1891" t="s">
        <v>4597</v>
      </c>
      <c r="C1891" t="s">
        <v>4198</v>
      </c>
      <c r="D1891" t="s">
        <v>4199</v>
      </c>
      <c r="F1891" t="s">
        <v>4598</v>
      </c>
    </row>
    <row r="1892" spans="1:6" ht="12.75">
      <c r="A1892">
        <v>112</v>
      </c>
      <c r="B1892" t="s">
        <v>4599</v>
      </c>
      <c r="C1892" t="s">
        <v>4202</v>
      </c>
      <c r="D1892" t="s">
        <v>4203</v>
      </c>
      <c r="F1892" t="s">
        <v>4600</v>
      </c>
    </row>
    <row r="1893" spans="1:6" ht="12.75">
      <c r="A1893">
        <v>112</v>
      </c>
      <c r="B1893" t="s">
        <v>4601</v>
      </c>
      <c r="C1893" t="s">
        <v>4206</v>
      </c>
      <c r="D1893" t="s">
        <v>4207</v>
      </c>
      <c r="F1893" t="s">
        <v>4602</v>
      </c>
    </row>
    <row r="1894" spans="1:6" ht="12.75">
      <c r="A1894">
        <v>112</v>
      </c>
      <c r="B1894" t="s">
        <v>4603</v>
      </c>
      <c r="C1894" t="s">
        <v>4210</v>
      </c>
      <c r="D1894" t="s">
        <v>4211</v>
      </c>
      <c r="F1894" t="s">
        <v>4604</v>
      </c>
    </row>
    <row r="1895" spans="1:6" ht="12.75">
      <c r="A1895">
        <v>112</v>
      </c>
      <c r="B1895" t="s">
        <v>4605</v>
      </c>
      <c r="C1895" t="s">
        <v>4214</v>
      </c>
      <c r="D1895" t="s">
        <v>4215</v>
      </c>
      <c r="F1895" t="s">
        <v>4606</v>
      </c>
    </row>
    <row r="1896" spans="1:6" ht="12.75">
      <c r="A1896">
        <v>112</v>
      </c>
      <c r="B1896" t="s">
        <v>4607</v>
      </c>
      <c r="C1896" t="s">
        <v>4218</v>
      </c>
      <c r="D1896" t="s">
        <v>4219</v>
      </c>
      <c r="F1896" t="s">
        <v>4608</v>
      </c>
    </row>
    <row r="1897" spans="1:6" ht="12.75">
      <c r="A1897">
        <v>112</v>
      </c>
      <c r="B1897" t="s">
        <v>4609</v>
      </c>
      <c r="C1897" t="s">
        <v>4222</v>
      </c>
      <c r="D1897" t="s">
        <v>4223</v>
      </c>
      <c r="F1897" t="s">
        <v>4610</v>
      </c>
    </row>
    <row r="1898" spans="1:6" ht="12.75">
      <c r="A1898">
        <v>112</v>
      </c>
      <c r="B1898" t="s">
        <v>4611</v>
      </c>
      <c r="C1898" t="s">
        <v>4226</v>
      </c>
      <c r="D1898" t="s">
        <v>4227</v>
      </c>
      <c r="F1898" t="s">
        <v>4612</v>
      </c>
    </row>
    <row r="1899" spans="1:6" ht="12.75">
      <c r="A1899">
        <v>112</v>
      </c>
      <c r="B1899" t="s">
        <v>4613</v>
      </c>
      <c r="C1899" t="s">
        <v>4230</v>
      </c>
      <c r="D1899" t="s">
        <v>4231</v>
      </c>
      <c r="F1899" t="s">
        <v>4614</v>
      </c>
    </row>
    <row r="1900" spans="1:6" ht="12.75">
      <c r="A1900">
        <v>112</v>
      </c>
      <c r="B1900" t="s">
        <v>4615</v>
      </c>
      <c r="C1900" t="s">
        <v>4234</v>
      </c>
      <c r="D1900" t="s">
        <v>4235</v>
      </c>
      <c r="F1900" t="s">
        <v>4616</v>
      </c>
    </row>
    <row r="1901" spans="1:4" ht="12.75">
      <c r="A1901">
        <v>122</v>
      </c>
      <c r="B1901" t="s">
        <v>1266</v>
      </c>
      <c r="C1901" t="s">
        <v>1627</v>
      </c>
      <c r="D1901" t="s">
        <v>4265</v>
      </c>
    </row>
    <row r="1902" spans="1:4" ht="12.75">
      <c r="A1902">
        <v>122</v>
      </c>
      <c r="B1902" t="s">
        <v>1275</v>
      </c>
      <c r="C1902" t="s">
        <v>4266</v>
      </c>
      <c r="D1902" t="s">
        <v>4267</v>
      </c>
    </row>
    <row r="1903" spans="1:4" ht="12.75">
      <c r="A1903">
        <v>122</v>
      </c>
      <c r="B1903" t="s">
        <v>1276</v>
      </c>
      <c r="C1903" t="s">
        <v>4268</v>
      </c>
      <c r="D1903" t="s">
        <v>4269</v>
      </c>
    </row>
    <row r="1904" spans="1:4" ht="12.75">
      <c r="A1904">
        <v>122</v>
      </c>
      <c r="B1904" t="s">
        <v>1277</v>
      </c>
      <c r="C1904" t="s">
        <v>4270</v>
      </c>
      <c r="D1904" t="s">
        <v>4271</v>
      </c>
    </row>
    <row r="1905" spans="1:4" ht="12.75">
      <c r="A1905">
        <v>122</v>
      </c>
      <c r="B1905" t="s">
        <v>1278</v>
      </c>
      <c r="C1905" t="s">
        <v>4272</v>
      </c>
      <c r="D1905" t="s">
        <v>4273</v>
      </c>
    </row>
    <row r="1906" spans="1:6" ht="12.75">
      <c r="A1906">
        <v>122</v>
      </c>
      <c r="B1906" t="s">
        <v>4617</v>
      </c>
      <c r="C1906" t="s">
        <v>4275</v>
      </c>
      <c r="D1906" t="s">
        <v>4276</v>
      </c>
      <c r="F1906" s="165" t="s">
        <v>4618</v>
      </c>
    </row>
    <row r="1907" spans="1:4" ht="12.75">
      <c r="A1907">
        <v>122</v>
      </c>
      <c r="B1907" t="s">
        <v>1267</v>
      </c>
      <c r="C1907" t="s">
        <v>1629</v>
      </c>
      <c r="D1907" t="s">
        <v>4278</v>
      </c>
    </row>
    <row r="1908" spans="1:4" ht="12.75">
      <c r="A1908">
        <v>122</v>
      </c>
      <c r="B1908" t="s">
        <v>1268</v>
      </c>
      <c r="C1908" t="s">
        <v>1631</v>
      </c>
      <c r="D1908" t="s">
        <v>4279</v>
      </c>
    </row>
    <row r="1909" spans="1:4" ht="12.75">
      <c r="A1909">
        <v>122</v>
      </c>
      <c r="B1909" t="s">
        <v>1269</v>
      </c>
      <c r="C1909" t="s">
        <v>4280</v>
      </c>
      <c r="D1909" t="s">
        <v>4281</v>
      </c>
    </row>
    <row r="1910" spans="1:4" ht="12.75">
      <c r="A1910">
        <v>122</v>
      </c>
      <c r="B1910" t="s">
        <v>1270</v>
      </c>
      <c r="C1910" t="s">
        <v>4282</v>
      </c>
      <c r="D1910" t="s">
        <v>4283</v>
      </c>
    </row>
    <row r="1911" spans="1:4" ht="12.75">
      <c r="A1911">
        <v>122</v>
      </c>
      <c r="B1911" t="s">
        <v>1271</v>
      </c>
      <c r="C1911" t="s">
        <v>4284</v>
      </c>
      <c r="D1911" t="s">
        <v>4285</v>
      </c>
    </row>
    <row r="1912" spans="1:4" ht="12.75">
      <c r="A1912">
        <v>122</v>
      </c>
      <c r="B1912" t="s">
        <v>1272</v>
      </c>
      <c r="C1912" t="s">
        <v>1633</v>
      </c>
      <c r="D1912" t="s">
        <v>4286</v>
      </c>
    </row>
    <row r="1913" spans="1:4" ht="12.75">
      <c r="A1913">
        <v>122</v>
      </c>
      <c r="B1913" t="s">
        <v>1273</v>
      </c>
      <c r="C1913" t="s">
        <v>1635</v>
      </c>
      <c r="D1913" t="s">
        <v>4287</v>
      </c>
    </row>
    <row r="1914" spans="1:4" ht="12.75">
      <c r="A1914">
        <v>122</v>
      </c>
      <c r="B1914" t="s">
        <v>1274</v>
      </c>
      <c r="C1914" t="s">
        <v>4288</v>
      </c>
      <c r="D1914" t="s">
        <v>4289</v>
      </c>
    </row>
    <row r="1915" spans="1:4" ht="12.75">
      <c r="A1915">
        <v>113</v>
      </c>
      <c r="B1915" t="s">
        <v>1383</v>
      </c>
      <c r="C1915" t="s">
        <v>1627</v>
      </c>
      <c r="D1915" t="s">
        <v>4265</v>
      </c>
    </row>
    <row r="1916" spans="1:4" ht="12.75">
      <c r="A1916">
        <v>113</v>
      </c>
      <c r="B1916" t="s">
        <v>1392</v>
      </c>
      <c r="C1916" t="s">
        <v>4266</v>
      </c>
      <c r="D1916" t="s">
        <v>4267</v>
      </c>
    </row>
    <row r="1917" spans="1:4" ht="12.75">
      <c r="A1917">
        <v>113</v>
      </c>
      <c r="B1917" t="s">
        <v>1393</v>
      </c>
      <c r="C1917" t="s">
        <v>4268</v>
      </c>
      <c r="D1917" t="s">
        <v>4269</v>
      </c>
    </row>
    <row r="1918" spans="1:4" ht="12.75">
      <c r="A1918">
        <v>113</v>
      </c>
      <c r="B1918" t="s">
        <v>1394</v>
      </c>
      <c r="C1918" t="s">
        <v>4270</v>
      </c>
      <c r="D1918" t="s">
        <v>4271</v>
      </c>
    </row>
    <row r="1919" spans="1:4" ht="12.75">
      <c r="A1919">
        <v>113</v>
      </c>
      <c r="B1919" t="s">
        <v>1395</v>
      </c>
      <c r="C1919" t="s">
        <v>4272</v>
      </c>
      <c r="D1919" t="s">
        <v>4273</v>
      </c>
    </row>
    <row r="1920" spans="1:6" ht="12.75">
      <c r="A1920">
        <v>113</v>
      </c>
      <c r="B1920" t="s">
        <v>4619</v>
      </c>
      <c r="C1920" t="s">
        <v>4275</v>
      </c>
      <c r="D1920" t="s">
        <v>4276</v>
      </c>
      <c r="F1920" s="165" t="s">
        <v>4620</v>
      </c>
    </row>
    <row r="1921" spans="1:4" ht="12.75">
      <c r="A1921">
        <v>113</v>
      </c>
      <c r="B1921" t="s">
        <v>1384</v>
      </c>
      <c r="C1921" t="s">
        <v>1629</v>
      </c>
      <c r="D1921" t="s">
        <v>4278</v>
      </c>
    </row>
    <row r="1922" spans="1:4" ht="12.75">
      <c r="A1922">
        <v>113</v>
      </c>
      <c r="B1922" t="s">
        <v>1385</v>
      </c>
      <c r="C1922" t="s">
        <v>1631</v>
      </c>
      <c r="D1922" t="s">
        <v>4279</v>
      </c>
    </row>
    <row r="1923" spans="1:4" ht="12.75">
      <c r="A1923">
        <v>113</v>
      </c>
      <c r="B1923" t="s">
        <v>1386</v>
      </c>
      <c r="C1923" t="s">
        <v>4280</v>
      </c>
      <c r="D1923" t="s">
        <v>4281</v>
      </c>
    </row>
    <row r="1924" spans="1:4" ht="12.75">
      <c r="A1924">
        <v>113</v>
      </c>
      <c r="B1924" t="s">
        <v>1387</v>
      </c>
      <c r="C1924" t="s">
        <v>4282</v>
      </c>
      <c r="D1924" t="s">
        <v>4283</v>
      </c>
    </row>
    <row r="1925" spans="1:4" ht="12.75">
      <c r="A1925">
        <v>113</v>
      </c>
      <c r="B1925" t="s">
        <v>1388</v>
      </c>
      <c r="C1925" t="s">
        <v>4284</v>
      </c>
      <c r="D1925" t="s">
        <v>4285</v>
      </c>
    </row>
    <row r="1926" spans="1:4" ht="12.75">
      <c r="A1926">
        <v>113</v>
      </c>
      <c r="B1926" t="s">
        <v>1389</v>
      </c>
      <c r="C1926" t="s">
        <v>1633</v>
      </c>
      <c r="D1926" t="s">
        <v>4286</v>
      </c>
    </row>
    <row r="1927" spans="1:4" ht="12.75">
      <c r="A1927">
        <v>113</v>
      </c>
      <c r="B1927" t="s">
        <v>1390</v>
      </c>
      <c r="C1927" t="s">
        <v>1635</v>
      </c>
      <c r="D1927" t="s">
        <v>4287</v>
      </c>
    </row>
    <row r="1928" spans="1:4" ht="12.75">
      <c r="A1928">
        <v>113</v>
      </c>
      <c r="B1928" t="s">
        <v>1391</v>
      </c>
      <c r="C1928" t="s">
        <v>4288</v>
      </c>
      <c r="D1928" t="s">
        <v>4289</v>
      </c>
    </row>
    <row r="1929" spans="1:4" ht="12.75">
      <c r="A1929">
        <v>112</v>
      </c>
      <c r="B1929" t="s">
        <v>1318</v>
      </c>
      <c r="C1929" t="s">
        <v>1627</v>
      </c>
      <c r="D1929" t="s">
        <v>4265</v>
      </c>
    </row>
    <row r="1930" spans="1:4" ht="12.75">
      <c r="A1930">
        <v>112</v>
      </c>
      <c r="B1930" t="s">
        <v>1327</v>
      </c>
      <c r="C1930" t="s">
        <v>4266</v>
      </c>
      <c r="D1930" t="s">
        <v>4267</v>
      </c>
    </row>
    <row r="1931" spans="1:4" ht="12.75">
      <c r="A1931">
        <v>112</v>
      </c>
      <c r="B1931" t="s">
        <v>1328</v>
      </c>
      <c r="C1931" t="s">
        <v>4268</v>
      </c>
      <c r="D1931" t="s">
        <v>4269</v>
      </c>
    </row>
    <row r="1932" spans="1:4" ht="12.75">
      <c r="A1932">
        <v>112</v>
      </c>
      <c r="B1932" t="s">
        <v>1329</v>
      </c>
      <c r="C1932" t="s">
        <v>4270</v>
      </c>
      <c r="D1932" t="s">
        <v>4271</v>
      </c>
    </row>
    <row r="1933" spans="1:4" ht="12.75">
      <c r="A1933">
        <v>112</v>
      </c>
      <c r="B1933" t="s">
        <v>1330</v>
      </c>
      <c r="C1933" t="s">
        <v>4272</v>
      </c>
      <c r="D1933" t="s">
        <v>4273</v>
      </c>
    </row>
    <row r="1934" spans="1:6" ht="12.75">
      <c r="A1934">
        <v>112</v>
      </c>
      <c r="B1934" t="s">
        <v>4621</v>
      </c>
      <c r="C1934" t="s">
        <v>4275</v>
      </c>
      <c r="D1934" t="s">
        <v>4276</v>
      </c>
      <c r="F1934" s="165" t="s">
        <v>4622</v>
      </c>
    </row>
    <row r="1935" spans="1:4" ht="12.75">
      <c r="A1935">
        <v>112</v>
      </c>
      <c r="B1935" t="s">
        <v>1319</v>
      </c>
      <c r="C1935" t="s">
        <v>1629</v>
      </c>
      <c r="D1935" t="s">
        <v>4278</v>
      </c>
    </row>
    <row r="1936" spans="1:4" ht="12.75">
      <c r="A1936">
        <v>112</v>
      </c>
      <c r="B1936" t="s">
        <v>1320</v>
      </c>
      <c r="C1936" t="s">
        <v>1631</v>
      </c>
      <c r="D1936" t="s">
        <v>4279</v>
      </c>
    </row>
    <row r="1937" spans="1:4" ht="12.75">
      <c r="A1937">
        <v>112</v>
      </c>
      <c r="B1937" t="s">
        <v>1321</v>
      </c>
      <c r="C1937" t="s">
        <v>4280</v>
      </c>
      <c r="D1937" t="s">
        <v>4281</v>
      </c>
    </row>
    <row r="1938" spans="1:4" ht="12.75">
      <c r="A1938">
        <v>112</v>
      </c>
      <c r="B1938" t="s">
        <v>1322</v>
      </c>
      <c r="C1938" t="s">
        <v>4282</v>
      </c>
      <c r="D1938" t="s">
        <v>4283</v>
      </c>
    </row>
    <row r="1939" spans="1:4" ht="12.75">
      <c r="A1939">
        <v>112</v>
      </c>
      <c r="B1939" t="s">
        <v>1323</v>
      </c>
      <c r="C1939" t="s">
        <v>4284</v>
      </c>
      <c r="D1939" t="s">
        <v>4285</v>
      </c>
    </row>
    <row r="1940" spans="1:4" ht="12.75">
      <c r="A1940">
        <v>112</v>
      </c>
      <c r="B1940" t="s">
        <v>1324</v>
      </c>
      <c r="C1940" t="s">
        <v>1633</v>
      </c>
      <c r="D1940" t="s">
        <v>4286</v>
      </c>
    </row>
    <row r="1941" spans="1:4" ht="12.75">
      <c r="A1941">
        <v>112</v>
      </c>
      <c r="B1941" t="s">
        <v>1325</v>
      </c>
      <c r="C1941" t="s">
        <v>1635</v>
      </c>
      <c r="D1941" t="s">
        <v>4287</v>
      </c>
    </row>
    <row r="1942" spans="1:4" ht="12.75">
      <c r="A1942">
        <v>112</v>
      </c>
      <c r="B1942" t="s">
        <v>1326</v>
      </c>
      <c r="C1942" t="s">
        <v>4288</v>
      </c>
      <c r="D1942" t="s">
        <v>4289</v>
      </c>
    </row>
    <row r="1943" spans="1:4" ht="12.75">
      <c r="A1943">
        <v>122</v>
      </c>
      <c r="B1943" t="s">
        <v>1253</v>
      </c>
      <c r="C1943" t="s">
        <v>1782</v>
      </c>
      <c r="D1943" t="s">
        <v>4292</v>
      </c>
    </row>
    <row r="1944" spans="1:4" ht="12.75">
      <c r="A1944">
        <v>122</v>
      </c>
      <c r="B1944" t="s">
        <v>1262</v>
      </c>
      <c r="C1944" t="s">
        <v>1976</v>
      </c>
      <c r="D1944" t="s">
        <v>4293</v>
      </c>
    </row>
    <row r="1945" spans="1:4" ht="12.75">
      <c r="A1945">
        <v>122</v>
      </c>
      <c r="B1945" t="s">
        <v>1263</v>
      </c>
      <c r="C1945" t="s">
        <v>1980</v>
      </c>
      <c r="D1945" t="s">
        <v>4294</v>
      </c>
    </row>
    <row r="1946" spans="1:4" ht="12.75">
      <c r="A1946">
        <v>122</v>
      </c>
      <c r="B1946" t="s">
        <v>1264</v>
      </c>
      <c r="C1946" t="s">
        <v>1984</v>
      </c>
      <c r="D1946" t="s">
        <v>4295</v>
      </c>
    </row>
    <row r="1947" spans="1:4" ht="12.75">
      <c r="A1947">
        <v>122</v>
      </c>
      <c r="B1947" t="s">
        <v>1265</v>
      </c>
      <c r="C1947" t="s">
        <v>1988</v>
      </c>
      <c r="D1947" t="s">
        <v>4296</v>
      </c>
    </row>
    <row r="1948" spans="1:6" ht="12.75">
      <c r="A1948">
        <v>122</v>
      </c>
      <c r="B1948" t="s">
        <v>4623</v>
      </c>
      <c r="C1948" t="s">
        <v>4298</v>
      </c>
      <c r="D1948" t="s">
        <v>4299</v>
      </c>
      <c r="F1948" s="165" t="s">
        <v>4624</v>
      </c>
    </row>
    <row r="1949" spans="1:4" ht="12.75">
      <c r="A1949">
        <v>122</v>
      </c>
      <c r="B1949" t="s">
        <v>1254</v>
      </c>
      <c r="C1949" t="s">
        <v>1786</v>
      </c>
      <c r="D1949" t="s">
        <v>4301</v>
      </c>
    </row>
    <row r="1950" spans="1:4" ht="12.75">
      <c r="A1950">
        <v>122</v>
      </c>
      <c r="B1950" t="s">
        <v>1255</v>
      </c>
      <c r="C1950" t="s">
        <v>1995</v>
      </c>
      <c r="D1950" t="s">
        <v>4302</v>
      </c>
    </row>
    <row r="1951" spans="1:4" ht="12.75">
      <c r="A1951">
        <v>122</v>
      </c>
      <c r="B1951" t="s">
        <v>1256</v>
      </c>
      <c r="C1951" t="s">
        <v>1999</v>
      </c>
      <c r="D1951" t="s">
        <v>4303</v>
      </c>
    </row>
    <row r="1952" spans="1:4" ht="12.75">
      <c r="A1952">
        <v>122</v>
      </c>
      <c r="B1952" t="s">
        <v>1257</v>
      </c>
      <c r="C1952" t="s">
        <v>2003</v>
      </c>
      <c r="D1952" t="s">
        <v>4304</v>
      </c>
    </row>
    <row r="1953" spans="1:4" ht="12.75">
      <c r="A1953">
        <v>122</v>
      </c>
      <c r="B1953" t="s">
        <v>1258</v>
      </c>
      <c r="C1953" t="s">
        <v>2007</v>
      </c>
      <c r="D1953" t="s">
        <v>4305</v>
      </c>
    </row>
    <row r="1954" spans="1:4" ht="12.75">
      <c r="A1954">
        <v>122</v>
      </c>
      <c r="B1954" t="s">
        <v>1259</v>
      </c>
      <c r="C1954" t="s">
        <v>2011</v>
      </c>
      <c r="D1954" t="s">
        <v>4306</v>
      </c>
    </row>
    <row r="1955" spans="1:4" ht="12.75">
      <c r="A1955">
        <v>122</v>
      </c>
      <c r="B1955" t="s">
        <v>1260</v>
      </c>
      <c r="C1955" t="s">
        <v>2015</v>
      </c>
      <c r="D1955" t="s">
        <v>4307</v>
      </c>
    </row>
    <row r="1956" spans="1:4" ht="12.75">
      <c r="A1956">
        <v>122</v>
      </c>
      <c r="B1956" t="s">
        <v>1261</v>
      </c>
      <c r="C1956" t="s">
        <v>2019</v>
      </c>
      <c r="D1956" t="s">
        <v>4308</v>
      </c>
    </row>
    <row r="1957" spans="1:4" ht="12.75">
      <c r="A1957">
        <v>113</v>
      </c>
      <c r="B1957" t="s">
        <v>1396</v>
      </c>
      <c r="C1957" t="s">
        <v>1782</v>
      </c>
      <c r="D1957" t="s">
        <v>4292</v>
      </c>
    </row>
    <row r="1958" spans="1:4" ht="12.75">
      <c r="A1958">
        <v>113</v>
      </c>
      <c r="B1958" t="s">
        <v>1405</v>
      </c>
      <c r="C1958" t="s">
        <v>1976</v>
      </c>
      <c r="D1958" t="s">
        <v>4293</v>
      </c>
    </row>
    <row r="1959" spans="1:4" ht="12.75">
      <c r="A1959">
        <v>113</v>
      </c>
      <c r="B1959" t="s">
        <v>1406</v>
      </c>
      <c r="C1959" t="s">
        <v>1980</v>
      </c>
      <c r="D1959" t="s">
        <v>4294</v>
      </c>
    </row>
    <row r="1960" spans="1:4" ht="12.75">
      <c r="A1960">
        <v>113</v>
      </c>
      <c r="B1960" t="s">
        <v>1407</v>
      </c>
      <c r="C1960" t="s">
        <v>1984</v>
      </c>
      <c r="D1960" t="s">
        <v>4295</v>
      </c>
    </row>
    <row r="1961" spans="1:4" ht="12.75">
      <c r="A1961">
        <v>113</v>
      </c>
      <c r="B1961" t="s">
        <v>1408</v>
      </c>
      <c r="C1961" t="s">
        <v>1988</v>
      </c>
      <c r="D1961" t="s">
        <v>4296</v>
      </c>
    </row>
    <row r="1962" spans="1:6" ht="12.75">
      <c r="A1962">
        <v>113</v>
      </c>
      <c r="B1962" t="s">
        <v>4625</v>
      </c>
      <c r="C1962" t="s">
        <v>4298</v>
      </c>
      <c r="D1962" t="s">
        <v>4299</v>
      </c>
      <c r="F1962" s="165" t="s">
        <v>4626</v>
      </c>
    </row>
    <row r="1963" spans="1:4" ht="12.75">
      <c r="A1963">
        <v>113</v>
      </c>
      <c r="B1963" t="s">
        <v>1397</v>
      </c>
      <c r="C1963" t="s">
        <v>1786</v>
      </c>
      <c r="D1963" t="s">
        <v>4301</v>
      </c>
    </row>
    <row r="1964" spans="1:4" ht="12.75">
      <c r="A1964">
        <v>113</v>
      </c>
      <c r="B1964" t="s">
        <v>1398</v>
      </c>
      <c r="C1964" t="s">
        <v>1995</v>
      </c>
      <c r="D1964" t="s">
        <v>4302</v>
      </c>
    </row>
    <row r="1965" spans="1:4" ht="12.75">
      <c r="A1965">
        <v>113</v>
      </c>
      <c r="B1965" t="s">
        <v>1399</v>
      </c>
      <c r="C1965" t="s">
        <v>1999</v>
      </c>
      <c r="D1965" t="s">
        <v>4303</v>
      </c>
    </row>
    <row r="1966" spans="1:4" ht="12.75">
      <c r="A1966">
        <v>113</v>
      </c>
      <c r="B1966" t="s">
        <v>1400</v>
      </c>
      <c r="C1966" t="s">
        <v>2003</v>
      </c>
      <c r="D1966" t="s">
        <v>4304</v>
      </c>
    </row>
    <row r="1967" spans="1:4" ht="12.75">
      <c r="A1967">
        <v>113</v>
      </c>
      <c r="B1967" t="s">
        <v>1401</v>
      </c>
      <c r="C1967" t="s">
        <v>2007</v>
      </c>
      <c r="D1967" t="s">
        <v>4305</v>
      </c>
    </row>
    <row r="1968" spans="1:4" ht="12.75">
      <c r="A1968">
        <v>113</v>
      </c>
      <c r="B1968" t="s">
        <v>1402</v>
      </c>
      <c r="C1968" t="s">
        <v>2011</v>
      </c>
      <c r="D1968" t="s">
        <v>4306</v>
      </c>
    </row>
    <row r="1969" spans="1:4" ht="12.75">
      <c r="A1969">
        <v>113</v>
      </c>
      <c r="B1969" t="s">
        <v>1403</v>
      </c>
      <c r="C1969" t="s">
        <v>2015</v>
      </c>
      <c r="D1969" t="s">
        <v>4307</v>
      </c>
    </row>
    <row r="1970" spans="1:4" ht="12.75">
      <c r="A1970">
        <v>113</v>
      </c>
      <c r="B1970" t="s">
        <v>1404</v>
      </c>
      <c r="C1970" t="s">
        <v>2019</v>
      </c>
      <c r="D1970" t="s">
        <v>4308</v>
      </c>
    </row>
    <row r="1971" spans="1:4" ht="12.75">
      <c r="A1971">
        <v>112</v>
      </c>
      <c r="B1971" t="s">
        <v>1331</v>
      </c>
      <c r="C1971" t="s">
        <v>1782</v>
      </c>
      <c r="D1971" t="s">
        <v>4292</v>
      </c>
    </row>
    <row r="1972" spans="1:4" ht="12.75">
      <c r="A1972">
        <v>112</v>
      </c>
      <c r="B1972" t="s">
        <v>1340</v>
      </c>
      <c r="C1972" t="s">
        <v>1976</v>
      </c>
      <c r="D1972" t="s">
        <v>4293</v>
      </c>
    </row>
    <row r="1973" spans="1:4" ht="12.75">
      <c r="A1973">
        <v>112</v>
      </c>
      <c r="B1973" t="s">
        <v>1341</v>
      </c>
      <c r="C1973" t="s">
        <v>1980</v>
      </c>
      <c r="D1973" t="s">
        <v>4294</v>
      </c>
    </row>
    <row r="1974" spans="1:4" ht="12.75">
      <c r="A1974">
        <v>112</v>
      </c>
      <c r="B1974" t="s">
        <v>1342</v>
      </c>
      <c r="C1974" t="s">
        <v>1984</v>
      </c>
      <c r="D1974" t="s">
        <v>4295</v>
      </c>
    </row>
    <row r="1975" spans="1:4" ht="12.75">
      <c r="A1975">
        <v>112</v>
      </c>
      <c r="B1975" t="s">
        <v>1343</v>
      </c>
      <c r="C1975" t="s">
        <v>1988</v>
      </c>
      <c r="D1975" t="s">
        <v>4296</v>
      </c>
    </row>
    <row r="1976" spans="1:6" ht="12.75">
      <c r="A1976">
        <v>112</v>
      </c>
      <c r="B1976" t="s">
        <v>4627</v>
      </c>
      <c r="C1976" t="s">
        <v>4298</v>
      </c>
      <c r="D1976" t="s">
        <v>4299</v>
      </c>
      <c r="F1976" s="165" t="s">
        <v>4628</v>
      </c>
    </row>
    <row r="1977" spans="1:4" ht="12.75">
      <c r="A1977">
        <v>112</v>
      </c>
      <c r="B1977" t="s">
        <v>1332</v>
      </c>
      <c r="C1977" t="s">
        <v>1786</v>
      </c>
      <c r="D1977" t="s">
        <v>4301</v>
      </c>
    </row>
    <row r="1978" spans="1:4" ht="12.75">
      <c r="A1978">
        <v>112</v>
      </c>
      <c r="B1978" t="s">
        <v>1333</v>
      </c>
      <c r="C1978" t="s">
        <v>1995</v>
      </c>
      <c r="D1978" t="s">
        <v>4302</v>
      </c>
    </row>
    <row r="1979" spans="1:4" ht="12.75">
      <c r="A1979">
        <v>112</v>
      </c>
      <c r="B1979" t="s">
        <v>1334</v>
      </c>
      <c r="C1979" t="s">
        <v>1999</v>
      </c>
      <c r="D1979" t="s">
        <v>4303</v>
      </c>
    </row>
    <row r="1980" spans="1:4" ht="12.75">
      <c r="A1980">
        <v>112</v>
      </c>
      <c r="B1980" t="s">
        <v>1335</v>
      </c>
      <c r="C1980" t="s">
        <v>2003</v>
      </c>
      <c r="D1980" t="s">
        <v>4304</v>
      </c>
    </row>
    <row r="1981" spans="1:4" ht="12.75">
      <c r="A1981">
        <v>112</v>
      </c>
      <c r="B1981" t="s">
        <v>1336</v>
      </c>
      <c r="C1981" t="s">
        <v>2007</v>
      </c>
      <c r="D1981" t="s">
        <v>4305</v>
      </c>
    </row>
    <row r="1982" spans="1:4" ht="12.75">
      <c r="A1982">
        <v>112</v>
      </c>
      <c r="B1982" t="s">
        <v>1337</v>
      </c>
      <c r="C1982" t="s">
        <v>2011</v>
      </c>
      <c r="D1982" t="s">
        <v>4306</v>
      </c>
    </row>
    <row r="1983" spans="1:4" ht="12.75">
      <c r="A1983">
        <v>112</v>
      </c>
      <c r="B1983" t="s">
        <v>1338</v>
      </c>
      <c r="C1983" t="s">
        <v>2015</v>
      </c>
      <c r="D1983" t="s">
        <v>4307</v>
      </c>
    </row>
    <row r="1984" spans="1:4" ht="12.75">
      <c r="A1984">
        <v>112</v>
      </c>
      <c r="B1984" t="s">
        <v>1339</v>
      </c>
      <c r="C1984" t="s">
        <v>2019</v>
      </c>
      <c r="D1984" t="s">
        <v>4308</v>
      </c>
    </row>
    <row r="1985" spans="1:6" ht="12.75">
      <c r="A1985">
        <v>122</v>
      </c>
      <c r="B1985" t="s">
        <v>4629</v>
      </c>
      <c r="C1985" t="s">
        <v>4312</v>
      </c>
      <c r="D1985" t="s">
        <v>4630</v>
      </c>
      <c r="F1985" t="s">
        <v>4631</v>
      </c>
    </row>
    <row r="1986" spans="1:6" ht="12.75">
      <c r="A1986">
        <v>122</v>
      </c>
      <c r="B1986" t="s">
        <v>4632</v>
      </c>
      <c r="C1986" t="s">
        <v>4316</v>
      </c>
      <c r="D1986" t="s">
        <v>4633</v>
      </c>
      <c r="F1986" t="s">
        <v>4634</v>
      </c>
    </row>
    <row r="1987" spans="1:6" ht="12.75">
      <c r="A1987">
        <v>122</v>
      </c>
      <c r="B1987" t="s">
        <v>4635</v>
      </c>
      <c r="C1987" t="s">
        <v>4320</v>
      </c>
      <c r="D1987" t="s">
        <v>4636</v>
      </c>
      <c r="F1987" t="s">
        <v>4637</v>
      </c>
    </row>
    <row r="1988" spans="1:6" ht="12.75">
      <c r="A1988">
        <v>122</v>
      </c>
      <c r="B1988" t="s">
        <v>4638</v>
      </c>
      <c r="C1988" t="s">
        <v>4324</v>
      </c>
      <c r="D1988" t="s">
        <v>4639</v>
      </c>
      <c r="F1988" t="s">
        <v>4640</v>
      </c>
    </row>
    <row r="1989" spans="1:6" ht="12.75">
      <c r="A1989">
        <v>122</v>
      </c>
      <c r="B1989" t="s">
        <v>4641</v>
      </c>
      <c r="C1989" t="s">
        <v>4328</v>
      </c>
      <c r="D1989" t="s">
        <v>4642</v>
      </c>
      <c r="F1989" t="s">
        <v>4643</v>
      </c>
    </row>
    <row r="1990" spans="1:6" ht="12.75">
      <c r="A1990">
        <v>122</v>
      </c>
      <c r="B1990" t="s">
        <v>4644</v>
      </c>
      <c r="C1990" t="s">
        <v>4332</v>
      </c>
      <c r="D1990" t="s">
        <v>4645</v>
      </c>
      <c r="F1990" t="s">
        <v>4646</v>
      </c>
    </row>
    <row r="1991" spans="1:6" ht="12.75">
      <c r="A1991">
        <v>122</v>
      </c>
      <c r="B1991" t="s">
        <v>4647</v>
      </c>
      <c r="C1991" t="s">
        <v>4336</v>
      </c>
      <c r="D1991" t="s">
        <v>4648</v>
      </c>
      <c r="F1991" t="s">
        <v>4649</v>
      </c>
    </row>
    <row r="1992" spans="1:6" ht="12.75">
      <c r="A1992">
        <v>122</v>
      </c>
      <c r="B1992" t="s">
        <v>4650</v>
      </c>
      <c r="C1992" t="s">
        <v>4340</v>
      </c>
      <c r="D1992" t="s">
        <v>4651</v>
      </c>
      <c r="F1992" t="s">
        <v>4652</v>
      </c>
    </row>
    <row r="1993" spans="1:6" ht="12.75">
      <c r="A1993">
        <v>122</v>
      </c>
      <c r="B1993" t="s">
        <v>4653</v>
      </c>
      <c r="C1993" t="s">
        <v>4344</v>
      </c>
      <c r="D1993" t="s">
        <v>4654</v>
      </c>
      <c r="F1993" t="s">
        <v>4655</v>
      </c>
    </row>
    <row r="1994" spans="1:6" ht="12.75">
      <c r="A1994">
        <v>122</v>
      </c>
      <c r="B1994" t="s">
        <v>4656</v>
      </c>
      <c r="C1994" t="s">
        <v>4348</v>
      </c>
      <c r="D1994" t="s">
        <v>4657</v>
      </c>
      <c r="F1994" t="s">
        <v>4658</v>
      </c>
    </row>
    <row r="1995" spans="1:6" ht="12.75">
      <c r="A1995">
        <v>122</v>
      </c>
      <c r="B1995" t="s">
        <v>4659</v>
      </c>
      <c r="C1995" t="s">
        <v>4352</v>
      </c>
      <c r="D1995" t="s">
        <v>4660</v>
      </c>
      <c r="F1995" t="s">
        <v>4661</v>
      </c>
    </row>
    <row r="1996" spans="1:6" ht="12.75">
      <c r="A1996">
        <v>122</v>
      </c>
      <c r="B1996" t="s">
        <v>4662</v>
      </c>
      <c r="C1996" t="s">
        <v>4356</v>
      </c>
      <c r="D1996" t="s">
        <v>4663</v>
      </c>
      <c r="F1996" t="s">
        <v>4664</v>
      </c>
    </row>
    <row r="1997" spans="1:6" ht="12.75">
      <c r="A1997">
        <v>122</v>
      </c>
      <c r="B1997" t="s">
        <v>4665</v>
      </c>
      <c r="C1997" t="s">
        <v>4360</v>
      </c>
      <c r="D1997" t="s">
        <v>4666</v>
      </c>
      <c r="F1997" t="s">
        <v>4667</v>
      </c>
    </row>
    <row r="1998" spans="1:6" ht="12.75">
      <c r="A1998">
        <v>122</v>
      </c>
      <c r="B1998" t="s">
        <v>4668</v>
      </c>
      <c r="C1998" t="s">
        <v>4364</v>
      </c>
      <c r="D1998" t="s">
        <v>4669</v>
      </c>
      <c r="F1998" t="s">
        <v>4670</v>
      </c>
    </row>
    <row r="1999" spans="1:6" ht="12.75">
      <c r="A1999">
        <v>113</v>
      </c>
      <c r="B1999" t="s">
        <v>4671</v>
      </c>
      <c r="C1999" t="s">
        <v>4312</v>
      </c>
      <c r="D1999" t="s">
        <v>4630</v>
      </c>
      <c r="F1999" t="s">
        <v>4672</v>
      </c>
    </row>
    <row r="2000" spans="1:6" ht="12.75">
      <c r="A2000">
        <v>113</v>
      </c>
      <c r="B2000" t="s">
        <v>4673</v>
      </c>
      <c r="C2000" t="s">
        <v>4316</v>
      </c>
      <c r="D2000" t="s">
        <v>4633</v>
      </c>
      <c r="F2000" t="s">
        <v>4674</v>
      </c>
    </row>
    <row r="2001" spans="1:6" ht="12.75">
      <c r="A2001">
        <v>113</v>
      </c>
      <c r="B2001" t="s">
        <v>4675</v>
      </c>
      <c r="C2001" t="s">
        <v>4320</v>
      </c>
      <c r="D2001" t="s">
        <v>4636</v>
      </c>
      <c r="F2001" t="s">
        <v>4676</v>
      </c>
    </row>
    <row r="2002" spans="1:6" ht="12.75">
      <c r="A2002">
        <v>113</v>
      </c>
      <c r="B2002" t="s">
        <v>4677</v>
      </c>
      <c r="C2002" t="s">
        <v>4324</v>
      </c>
      <c r="D2002" t="s">
        <v>4639</v>
      </c>
      <c r="F2002" t="s">
        <v>4678</v>
      </c>
    </row>
    <row r="2003" spans="1:6" ht="12.75">
      <c r="A2003">
        <v>113</v>
      </c>
      <c r="B2003" t="s">
        <v>4679</v>
      </c>
      <c r="C2003" t="s">
        <v>4328</v>
      </c>
      <c r="D2003" t="s">
        <v>4642</v>
      </c>
      <c r="F2003" t="s">
        <v>4680</v>
      </c>
    </row>
    <row r="2004" spans="1:6" ht="12.75">
      <c r="A2004">
        <v>113</v>
      </c>
      <c r="B2004" t="s">
        <v>4681</v>
      </c>
      <c r="C2004" t="s">
        <v>4332</v>
      </c>
      <c r="D2004" t="s">
        <v>4645</v>
      </c>
      <c r="F2004" t="s">
        <v>4682</v>
      </c>
    </row>
    <row r="2005" spans="1:6" ht="12.75">
      <c r="A2005">
        <v>113</v>
      </c>
      <c r="B2005" t="s">
        <v>4683</v>
      </c>
      <c r="C2005" t="s">
        <v>4336</v>
      </c>
      <c r="D2005" t="s">
        <v>4648</v>
      </c>
      <c r="F2005" t="s">
        <v>4684</v>
      </c>
    </row>
    <row r="2006" spans="1:6" ht="12.75">
      <c r="A2006">
        <v>113</v>
      </c>
      <c r="B2006" t="s">
        <v>4685</v>
      </c>
      <c r="C2006" t="s">
        <v>4340</v>
      </c>
      <c r="D2006" t="s">
        <v>4651</v>
      </c>
      <c r="F2006" t="s">
        <v>4686</v>
      </c>
    </row>
    <row r="2007" spans="1:6" ht="12.75">
      <c r="A2007">
        <v>113</v>
      </c>
      <c r="B2007" t="s">
        <v>4687</v>
      </c>
      <c r="C2007" t="s">
        <v>4344</v>
      </c>
      <c r="D2007" t="s">
        <v>4654</v>
      </c>
      <c r="F2007" t="s">
        <v>4688</v>
      </c>
    </row>
    <row r="2008" spans="1:6" ht="12.75">
      <c r="A2008">
        <v>113</v>
      </c>
      <c r="B2008" t="s">
        <v>4689</v>
      </c>
      <c r="C2008" t="s">
        <v>4348</v>
      </c>
      <c r="D2008" t="s">
        <v>4657</v>
      </c>
      <c r="F2008" t="s">
        <v>4690</v>
      </c>
    </row>
    <row r="2009" spans="1:6" ht="12.75">
      <c r="A2009">
        <v>113</v>
      </c>
      <c r="B2009" t="s">
        <v>4691</v>
      </c>
      <c r="C2009" t="s">
        <v>4352</v>
      </c>
      <c r="D2009" t="s">
        <v>4660</v>
      </c>
      <c r="F2009" t="s">
        <v>4692</v>
      </c>
    </row>
    <row r="2010" spans="1:6" ht="12.75">
      <c r="A2010">
        <v>113</v>
      </c>
      <c r="B2010" t="s">
        <v>4693</v>
      </c>
      <c r="C2010" t="s">
        <v>4356</v>
      </c>
      <c r="D2010" t="s">
        <v>4663</v>
      </c>
      <c r="F2010" t="s">
        <v>4694</v>
      </c>
    </row>
    <row r="2011" spans="1:6" ht="12.75">
      <c r="A2011">
        <v>113</v>
      </c>
      <c r="B2011" t="s">
        <v>4695</v>
      </c>
      <c r="C2011" t="s">
        <v>4360</v>
      </c>
      <c r="D2011" t="s">
        <v>4666</v>
      </c>
      <c r="F2011" t="s">
        <v>4696</v>
      </c>
    </row>
    <row r="2012" spans="1:6" ht="12.75">
      <c r="A2012">
        <v>113</v>
      </c>
      <c r="B2012" t="s">
        <v>4697</v>
      </c>
      <c r="C2012" t="s">
        <v>4364</v>
      </c>
      <c r="D2012" t="s">
        <v>4669</v>
      </c>
      <c r="F2012" t="s">
        <v>4698</v>
      </c>
    </row>
    <row r="2013" spans="1:6" ht="12.75">
      <c r="A2013">
        <v>112</v>
      </c>
      <c r="B2013" t="s">
        <v>4699</v>
      </c>
      <c r="C2013" t="s">
        <v>4312</v>
      </c>
      <c r="D2013" t="s">
        <v>4630</v>
      </c>
      <c r="F2013" t="s">
        <v>4700</v>
      </c>
    </row>
    <row r="2014" spans="1:6" ht="12.75">
      <c r="A2014">
        <v>112</v>
      </c>
      <c r="B2014" t="s">
        <v>4701</v>
      </c>
      <c r="C2014" t="s">
        <v>4316</v>
      </c>
      <c r="D2014" t="s">
        <v>4633</v>
      </c>
      <c r="F2014" t="s">
        <v>4702</v>
      </c>
    </row>
    <row r="2015" spans="1:6" ht="12.75">
      <c r="A2015">
        <v>112</v>
      </c>
      <c r="B2015" t="s">
        <v>4703</v>
      </c>
      <c r="C2015" t="s">
        <v>4320</v>
      </c>
      <c r="D2015" t="s">
        <v>4636</v>
      </c>
      <c r="F2015" t="s">
        <v>4704</v>
      </c>
    </row>
    <row r="2016" spans="1:6" ht="12.75">
      <c r="A2016">
        <v>112</v>
      </c>
      <c r="B2016" t="s">
        <v>4705</v>
      </c>
      <c r="C2016" t="s">
        <v>4324</v>
      </c>
      <c r="D2016" t="s">
        <v>4639</v>
      </c>
      <c r="F2016" t="s">
        <v>4706</v>
      </c>
    </row>
    <row r="2017" spans="1:6" ht="12.75">
      <c r="A2017">
        <v>112</v>
      </c>
      <c r="B2017" t="s">
        <v>4707</v>
      </c>
      <c r="C2017" t="s">
        <v>4328</v>
      </c>
      <c r="D2017" t="s">
        <v>4642</v>
      </c>
      <c r="F2017" t="s">
        <v>4708</v>
      </c>
    </row>
    <row r="2018" spans="1:6" ht="12.75">
      <c r="A2018">
        <v>112</v>
      </c>
      <c r="B2018" t="s">
        <v>4709</v>
      </c>
      <c r="C2018" t="s">
        <v>4332</v>
      </c>
      <c r="D2018" t="s">
        <v>4645</v>
      </c>
      <c r="F2018" t="s">
        <v>4710</v>
      </c>
    </row>
    <row r="2019" spans="1:6" ht="12.75">
      <c r="A2019">
        <v>112</v>
      </c>
      <c r="B2019" t="s">
        <v>4711</v>
      </c>
      <c r="C2019" t="s">
        <v>4336</v>
      </c>
      <c r="D2019" t="s">
        <v>4648</v>
      </c>
      <c r="F2019" t="s">
        <v>4712</v>
      </c>
    </row>
    <row r="2020" spans="1:6" ht="12.75">
      <c r="A2020">
        <v>112</v>
      </c>
      <c r="B2020" t="s">
        <v>4713</v>
      </c>
      <c r="C2020" t="s">
        <v>4340</v>
      </c>
      <c r="D2020" t="s">
        <v>4651</v>
      </c>
      <c r="F2020" t="s">
        <v>4714</v>
      </c>
    </row>
    <row r="2021" spans="1:6" ht="12.75">
      <c r="A2021">
        <v>112</v>
      </c>
      <c r="B2021" t="s">
        <v>4715</v>
      </c>
      <c r="C2021" t="s">
        <v>4344</v>
      </c>
      <c r="D2021" t="s">
        <v>4654</v>
      </c>
      <c r="F2021" t="s">
        <v>4716</v>
      </c>
    </row>
    <row r="2022" spans="1:6" ht="12.75">
      <c r="A2022">
        <v>112</v>
      </c>
      <c r="B2022" t="s">
        <v>4717</v>
      </c>
      <c r="C2022" t="s">
        <v>4348</v>
      </c>
      <c r="D2022" t="s">
        <v>4657</v>
      </c>
      <c r="F2022" t="s">
        <v>4718</v>
      </c>
    </row>
    <row r="2023" spans="1:6" ht="12.75">
      <c r="A2023">
        <v>112</v>
      </c>
      <c r="B2023" t="s">
        <v>4719</v>
      </c>
      <c r="C2023" t="s">
        <v>4352</v>
      </c>
      <c r="D2023" t="s">
        <v>4660</v>
      </c>
      <c r="F2023" t="s">
        <v>4720</v>
      </c>
    </row>
    <row r="2024" spans="1:6" ht="12.75">
      <c r="A2024">
        <v>112</v>
      </c>
      <c r="B2024" t="s">
        <v>4721</v>
      </c>
      <c r="C2024" t="s">
        <v>4356</v>
      </c>
      <c r="D2024" t="s">
        <v>4663</v>
      </c>
      <c r="F2024" t="s">
        <v>4722</v>
      </c>
    </row>
    <row r="2025" spans="1:6" ht="12.75">
      <c r="A2025">
        <v>112</v>
      </c>
      <c r="B2025" t="s">
        <v>4723</v>
      </c>
      <c r="C2025" t="s">
        <v>4360</v>
      </c>
      <c r="D2025" t="s">
        <v>4666</v>
      </c>
      <c r="F2025" t="s">
        <v>4724</v>
      </c>
    </row>
    <row r="2026" spans="1:6" ht="12.75">
      <c r="A2026">
        <v>112</v>
      </c>
      <c r="B2026" t="s">
        <v>4725</v>
      </c>
      <c r="C2026" t="s">
        <v>4364</v>
      </c>
      <c r="D2026" t="s">
        <v>4669</v>
      </c>
      <c r="F2026" t="s">
        <v>4726</v>
      </c>
    </row>
    <row r="2027" spans="1:4" ht="12.75">
      <c r="A2027">
        <v>112</v>
      </c>
      <c r="B2027" t="s">
        <v>1292</v>
      </c>
      <c r="C2027" t="s">
        <v>222</v>
      </c>
      <c r="D2027" t="s">
        <v>1031</v>
      </c>
    </row>
    <row r="2028" spans="1:4" ht="12.75">
      <c r="A2028">
        <v>112</v>
      </c>
      <c r="B2028" t="s">
        <v>1301</v>
      </c>
      <c r="C2028" t="s">
        <v>1572</v>
      </c>
      <c r="D2028" t="s">
        <v>1040</v>
      </c>
    </row>
    <row r="2029" spans="1:4" ht="12.75">
      <c r="A2029">
        <v>112</v>
      </c>
      <c r="B2029" t="s">
        <v>1302</v>
      </c>
      <c r="C2029" t="s">
        <v>1574</v>
      </c>
      <c r="D2029" t="s">
        <v>1041</v>
      </c>
    </row>
    <row r="2030" spans="1:4" ht="12.75">
      <c r="A2030">
        <v>112</v>
      </c>
      <c r="B2030" t="s">
        <v>1303</v>
      </c>
      <c r="C2030" t="s">
        <v>1576</v>
      </c>
      <c r="D2030" t="s">
        <v>1042</v>
      </c>
    </row>
    <row r="2031" spans="1:4" ht="12.75">
      <c r="A2031">
        <v>112</v>
      </c>
      <c r="B2031" t="s">
        <v>1304</v>
      </c>
      <c r="C2031" t="s">
        <v>1578</v>
      </c>
      <c r="D2031" t="s">
        <v>1043</v>
      </c>
    </row>
    <row r="2032" spans="1:6" ht="12.75">
      <c r="A2032">
        <v>112</v>
      </c>
      <c r="B2032" t="s">
        <v>4727</v>
      </c>
      <c r="C2032" t="s">
        <v>1580</v>
      </c>
      <c r="D2032" t="s">
        <v>4728</v>
      </c>
      <c r="F2032" t="s">
        <v>4729</v>
      </c>
    </row>
    <row r="2033" spans="1:4" ht="12.75">
      <c r="A2033">
        <v>112</v>
      </c>
      <c r="B2033" t="s">
        <v>1293</v>
      </c>
      <c r="C2033" t="s">
        <v>231</v>
      </c>
      <c r="D2033" t="s">
        <v>1032</v>
      </c>
    </row>
    <row r="2034" spans="1:4" ht="12.75">
      <c r="A2034">
        <v>112</v>
      </c>
      <c r="B2034" t="s">
        <v>1294</v>
      </c>
      <c r="C2034" t="s">
        <v>244</v>
      </c>
      <c r="D2034" t="s">
        <v>1033</v>
      </c>
    </row>
    <row r="2035" spans="1:4" ht="12.75">
      <c r="A2035">
        <v>112</v>
      </c>
      <c r="B2035" t="s">
        <v>1295</v>
      </c>
      <c r="C2035" t="s">
        <v>260</v>
      </c>
      <c r="D2035" t="s">
        <v>1034</v>
      </c>
    </row>
    <row r="2036" spans="1:4" ht="12.75">
      <c r="A2036">
        <v>112</v>
      </c>
      <c r="B2036" t="s">
        <v>1296</v>
      </c>
      <c r="C2036" t="s">
        <v>1590</v>
      </c>
      <c r="D2036" t="s">
        <v>1035</v>
      </c>
    </row>
    <row r="2037" spans="1:4" ht="12.75">
      <c r="A2037">
        <v>112</v>
      </c>
      <c r="B2037" t="s">
        <v>1297</v>
      </c>
      <c r="C2037" t="s">
        <v>1592</v>
      </c>
      <c r="D2037" t="s">
        <v>1036</v>
      </c>
    </row>
    <row r="2038" spans="1:4" ht="12.75">
      <c r="A2038">
        <v>112</v>
      </c>
      <c r="B2038" t="s">
        <v>1298</v>
      </c>
      <c r="C2038" t="s">
        <v>1594</v>
      </c>
      <c r="D2038" t="s">
        <v>1037</v>
      </c>
    </row>
    <row r="2039" spans="1:4" ht="12.75">
      <c r="A2039">
        <v>112</v>
      </c>
      <c r="B2039" t="s">
        <v>1299</v>
      </c>
      <c r="C2039" t="s">
        <v>1596</v>
      </c>
      <c r="D2039" t="s">
        <v>1038</v>
      </c>
    </row>
    <row r="2040" spans="1:4" ht="12.75">
      <c r="A2040">
        <v>112</v>
      </c>
      <c r="B2040" t="s">
        <v>1300</v>
      </c>
      <c r="C2040" t="s">
        <v>1598</v>
      </c>
      <c r="D2040" t="s">
        <v>1039</v>
      </c>
    </row>
    <row r="2041" spans="1:6" ht="12.75">
      <c r="A2041">
        <v>198</v>
      </c>
      <c r="B2041" t="s">
        <v>4730</v>
      </c>
      <c r="C2041" t="s">
        <v>1529</v>
      </c>
      <c r="D2041" t="s">
        <v>4731</v>
      </c>
      <c r="F2041" t="s">
        <v>1533</v>
      </c>
    </row>
    <row r="2042" spans="1:6" ht="12.75">
      <c r="A2042">
        <v>198</v>
      </c>
      <c r="B2042" t="s">
        <v>4732</v>
      </c>
      <c r="C2042" t="s">
        <v>1529</v>
      </c>
      <c r="D2042" t="s">
        <v>4731</v>
      </c>
      <c r="F2042" t="s">
        <v>1533</v>
      </c>
    </row>
    <row r="2043" spans="1:6" ht="12.75">
      <c r="A2043">
        <v>198</v>
      </c>
      <c r="B2043" t="s">
        <v>4733</v>
      </c>
      <c r="C2043" t="s">
        <v>1529</v>
      </c>
      <c r="D2043" t="s">
        <v>4731</v>
      </c>
      <c r="F2043" t="s">
        <v>1533</v>
      </c>
    </row>
    <row r="2044" spans="1:6" ht="12.75">
      <c r="A2044">
        <v>198</v>
      </c>
      <c r="B2044" t="s">
        <v>4734</v>
      </c>
      <c r="C2044" t="s">
        <v>1529</v>
      </c>
      <c r="D2044" t="s">
        <v>4731</v>
      </c>
      <c r="F2044" t="s">
        <v>1533</v>
      </c>
    </row>
    <row r="2045" spans="1:6" ht="12.75">
      <c r="A2045">
        <v>198</v>
      </c>
      <c r="B2045" t="s">
        <v>4735</v>
      </c>
      <c r="C2045" t="s">
        <v>1529</v>
      </c>
      <c r="D2045" t="s">
        <v>4731</v>
      </c>
      <c r="F2045" t="s">
        <v>1533</v>
      </c>
    </row>
    <row r="2046" spans="1:6" ht="12.75">
      <c r="A2046">
        <v>198</v>
      </c>
      <c r="B2046" t="s">
        <v>4736</v>
      </c>
      <c r="C2046" t="s">
        <v>1529</v>
      </c>
      <c r="D2046" t="s">
        <v>4731</v>
      </c>
      <c r="F2046" t="s">
        <v>1533</v>
      </c>
    </row>
    <row r="2047" spans="1:6" ht="12.75">
      <c r="A2047">
        <v>198</v>
      </c>
      <c r="B2047" t="s">
        <v>4737</v>
      </c>
      <c r="C2047" t="s">
        <v>1529</v>
      </c>
      <c r="D2047" t="s">
        <v>4731</v>
      </c>
      <c r="F2047" t="s">
        <v>1533</v>
      </c>
    </row>
    <row r="2048" spans="1:6" ht="12.75">
      <c r="A2048">
        <v>198</v>
      </c>
      <c r="B2048" t="s">
        <v>4738</v>
      </c>
      <c r="C2048" t="s">
        <v>1529</v>
      </c>
      <c r="D2048" t="s">
        <v>4731</v>
      </c>
      <c r="F2048" t="s">
        <v>1533</v>
      </c>
    </row>
    <row r="2049" spans="1:6" ht="12.75">
      <c r="A2049">
        <v>198</v>
      </c>
      <c r="B2049" t="s">
        <v>4739</v>
      </c>
      <c r="C2049" t="s">
        <v>1529</v>
      </c>
      <c r="D2049" t="s">
        <v>4731</v>
      </c>
      <c r="F2049" t="s">
        <v>1533</v>
      </c>
    </row>
    <row r="2050" spans="1:6" ht="12.75">
      <c r="A2050">
        <v>198</v>
      </c>
      <c r="B2050" t="s">
        <v>4740</v>
      </c>
      <c r="C2050" t="s">
        <v>1529</v>
      </c>
      <c r="D2050" t="s">
        <v>4731</v>
      </c>
      <c r="F2050" t="s">
        <v>1533</v>
      </c>
    </row>
    <row r="2051" spans="1:6" ht="12.75">
      <c r="A2051">
        <v>198</v>
      </c>
      <c r="B2051" t="s">
        <v>4741</v>
      </c>
      <c r="C2051" t="s">
        <v>1529</v>
      </c>
      <c r="D2051" t="s">
        <v>4731</v>
      </c>
      <c r="F2051" t="s">
        <v>1533</v>
      </c>
    </row>
    <row r="2052" spans="1:6" ht="12.75">
      <c r="A2052">
        <v>198</v>
      </c>
      <c r="B2052" t="s">
        <v>4742</v>
      </c>
      <c r="C2052" t="s">
        <v>1529</v>
      </c>
      <c r="D2052" t="s">
        <v>4731</v>
      </c>
      <c r="F2052" t="s">
        <v>1533</v>
      </c>
    </row>
    <row r="2053" spans="1:6" ht="12.75">
      <c r="A2053">
        <v>198</v>
      </c>
      <c r="B2053" t="s">
        <v>4743</v>
      </c>
      <c r="C2053" t="s">
        <v>1529</v>
      </c>
      <c r="D2053" t="s">
        <v>4744</v>
      </c>
      <c r="F2053" t="s">
        <v>1533</v>
      </c>
    </row>
    <row r="2054" spans="1:6" ht="12.75">
      <c r="A2054">
        <v>198</v>
      </c>
      <c r="B2054" t="s">
        <v>4745</v>
      </c>
      <c r="C2054" t="s">
        <v>1529</v>
      </c>
      <c r="D2054" t="s">
        <v>4744</v>
      </c>
      <c r="F2054" t="s">
        <v>1533</v>
      </c>
    </row>
    <row r="2055" spans="1:6" ht="12.75">
      <c r="A2055">
        <v>198</v>
      </c>
      <c r="B2055" t="s">
        <v>4746</v>
      </c>
      <c r="C2055" t="s">
        <v>1529</v>
      </c>
      <c r="D2055" t="s">
        <v>4744</v>
      </c>
      <c r="F2055" t="s">
        <v>1533</v>
      </c>
    </row>
    <row r="2056" spans="1:6" ht="12.75">
      <c r="A2056">
        <v>198</v>
      </c>
      <c r="B2056" t="s">
        <v>4747</v>
      </c>
      <c r="C2056" t="s">
        <v>1529</v>
      </c>
      <c r="D2056" t="s">
        <v>4744</v>
      </c>
      <c r="F2056" t="s">
        <v>1533</v>
      </c>
    </row>
    <row r="2057" spans="1:6" ht="12.75">
      <c r="A2057">
        <v>198</v>
      </c>
      <c r="B2057" t="s">
        <v>4748</v>
      </c>
      <c r="C2057" t="s">
        <v>1529</v>
      </c>
      <c r="D2057" t="s">
        <v>4744</v>
      </c>
      <c r="F2057" t="s">
        <v>1533</v>
      </c>
    </row>
    <row r="2058" spans="1:6" ht="12.75">
      <c r="A2058">
        <v>198</v>
      </c>
      <c r="B2058" t="s">
        <v>4749</v>
      </c>
      <c r="C2058" t="s">
        <v>1529</v>
      </c>
      <c r="D2058" t="s">
        <v>4744</v>
      </c>
      <c r="F2058" t="s">
        <v>1533</v>
      </c>
    </row>
    <row r="2059" spans="1:6" ht="12.75">
      <c r="A2059">
        <v>198</v>
      </c>
      <c r="B2059" t="s">
        <v>4750</v>
      </c>
      <c r="C2059" t="s">
        <v>1529</v>
      </c>
      <c r="D2059" t="s">
        <v>4744</v>
      </c>
      <c r="F2059" t="s">
        <v>1533</v>
      </c>
    </row>
    <row r="2060" spans="1:6" ht="12.75">
      <c r="A2060">
        <v>198</v>
      </c>
      <c r="B2060" t="s">
        <v>4751</v>
      </c>
      <c r="C2060" t="s">
        <v>1529</v>
      </c>
      <c r="D2060" t="s">
        <v>4744</v>
      </c>
      <c r="F2060" t="s">
        <v>1533</v>
      </c>
    </row>
    <row r="2061" spans="1:6" ht="12.75">
      <c r="A2061">
        <v>198</v>
      </c>
      <c r="B2061" t="s">
        <v>4752</v>
      </c>
      <c r="C2061" t="s">
        <v>1529</v>
      </c>
      <c r="D2061" t="s">
        <v>4744</v>
      </c>
      <c r="F2061" t="s">
        <v>1533</v>
      </c>
    </row>
    <row r="2062" spans="1:6" ht="12.75">
      <c r="A2062">
        <v>198</v>
      </c>
      <c r="B2062" t="s">
        <v>4753</v>
      </c>
      <c r="C2062" t="s">
        <v>1529</v>
      </c>
      <c r="D2062" t="s">
        <v>4744</v>
      </c>
      <c r="F2062" t="s">
        <v>1533</v>
      </c>
    </row>
    <row r="2063" spans="1:6" ht="12.75">
      <c r="A2063">
        <v>198</v>
      </c>
      <c r="B2063" t="s">
        <v>4754</v>
      </c>
      <c r="C2063" t="s">
        <v>1529</v>
      </c>
      <c r="D2063" t="s">
        <v>4744</v>
      </c>
      <c r="F2063" t="s">
        <v>1533</v>
      </c>
    </row>
    <row r="2064" spans="1:6" ht="12.75">
      <c r="A2064">
        <v>198</v>
      </c>
      <c r="B2064" t="s">
        <v>4755</v>
      </c>
      <c r="C2064" t="s">
        <v>1529</v>
      </c>
      <c r="D2064" t="s">
        <v>4744</v>
      </c>
      <c r="F2064" t="s">
        <v>1533</v>
      </c>
    </row>
    <row r="2065" spans="1:4" ht="12.75">
      <c r="A2065">
        <v>199</v>
      </c>
      <c r="B2065" t="s">
        <v>1726</v>
      </c>
      <c r="C2065" t="s">
        <v>1529</v>
      </c>
      <c r="D2065" t="s">
        <v>4756</v>
      </c>
    </row>
    <row r="2066" spans="1:6" ht="12.75">
      <c r="A2066">
        <v>118</v>
      </c>
      <c r="B2066" t="s">
        <v>4757</v>
      </c>
      <c r="C2066" t="s">
        <v>1782</v>
      </c>
      <c r="D2066" t="s">
        <v>4758</v>
      </c>
      <c r="F2066" t="s">
        <v>4759</v>
      </c>
    </row>
    <row r="2067" spans="1:6" ht="12.75">
      <c r="A2067">
        <v>118</v>
      </c>
      <c r="B2067" t="s">
        <v>4760</v>
      </c>
      <c r="C2067" t="s">
        <v>1976</v>
      </c>
      <c r="D2067" t="s">
        <v>4761</v>
      </c>
      <c r="F2067" t="s">
        <v>4762</v>
      </c>
    </row>
    <row r="2068" spans="1:6" ht="12.75">
      <c r="A2068">
        <v>118</v>
      </c>
      <c r="B2068" t="s">
        <v>4763</v>
      </c>
      <c r="C2068" t="s">
        <v>1980</v>
      </c>
      <c r="D2068" t="s">
        <v>4764</v>
      </c>
      <c r="F2068" t="s">
        <v>4765</v>
      </c>
    </row>
    <row r="2069" spans="1:6" ht="12.75">
      <c r="A2069">
        <v>118</v>
      </c>
      <c r="B2069" t="s">
        <v>4766</v>
      </c>
      <c r="C2069" t="s">
        <v>1984</v>
      </c>
      <c r="D2069" t="s">
        <v>4767</v>
      </c>
      <c r="F2069" t="s">
        <v>4768</v>
      </c>
    </row>
    <row r="2070" spans="1:6" ht="12.75">
      <c r="A2070">
        <v>118</v>
      </c>
      <c r="B2070" t="s">
        <v>4769</v>
      </c>
      <c r="C2070" t="s">
        <v>1988</v>
      </c>
      <c r="D2070" t="s">
        <v>4770</v>
      </c>
      <c r="F2070" t="s">
        <v>4771</v>
      </c>
    </row>
    <row r="2071" spans="1:6" ht="12.75">
      <c r="A2071">
        <v>118</v>
      </c>
      <c r="B2071" t="s">
        <v>4772</v>
      </c>
      <c r="C2071" t="s">
        <v>4298</v>
      </c>
      <c r="D2071" t="s">
        <v>4773</v>
      </c>
      <c r="F2071" t="s">
        <v>4774</v>
      </c>
    </row>
    <row r="2072" spans="1:6" ht="12.75">
      <c r="A2072">
        <v>118</v>
      </c>
      <c r="B2072" t="s">
        <v>4775</v>
      </c>
      <c r="C2072" t="s">
        <v>1786</v>
      </c>
      <c r="D2072" t="s">
        <v>4776</v>
      </c>
      <c r="F2072" t="s">
        <v>4777</v>
      </c>
    </row>
    <row r="2073" spans="1:6" ht="12.75">
      <c r="A2073">
        <v>118</v>
      </c>
      <c r="B2073" t="s">
        <v>4778</v>
      </c>
      <c r="C2073" t="s">
        <v>1995</v>
      </c>
      <c r="D2073" t="s">
        <v>4779</v>
      </c>
      <c r="F2073" t="s">
        <v>4780</v>
      </c>
    </row>
    <row r="2074" spans="1:6" ht="12.75">
      <c r="A2074">
        <v>118</v>
      </c>
      <c r="B2074" t="s">
        <v>4781</v>
      </c>
      <c r="C2074" t="s">
        <v>1999</v>
      </c>
      <c r="D2074" t="s">
        <v>4782</v>
      </c>
      <c r="F2074" t="s">
        <v>4783</v>
      </c>
    </row>
    <row r="2075" spans="1:6" ht="12.75">
      <c r="A2075">
        <v>118</v>
      </c>
      <c r="B2075" t="s">
        <v>4784</v>
      </c>
      <c r="C2075" t="s">
        <v>2003</v>
      </c>
      <c r="D2075" t="s">
        <v>4785</v>
      </c>
      <c r="F2075" t="s">
        <v>4786</v>
      </c>
    </row>
    <row r="2076" spans="1:6" ht="12.75">
      <c r="A2076">
        <v>118</v>
      </c>
      <c r="B2076" t="s">
        <v>4787</v>
      </c>
      <c r="C2076" t="s">
        <v>2007</v>
      </c>
      <c r="D2076" t="s">
        <v>4788</v>
      </c>
      <c r="F2076" t="s">
        <v>4789</v>
      </c>
    </row>
    <row r="2077" spans="1:6" ht="12.75">
      <c r="A2077">
        <v>118</v>
      </c>
      <c r="B2077" t="s">
        <v>4790</v>
      </c>
      <c r="C2077" t="s">
        <v>2011</v>
      </c>
      <c r="D2077" t="s">
        <v>4791</v>
      </c>
      <c r="F2077" t="s">
        <v>4792</v>
      </c>
    </row>
    <row r="2078" spans="1:6" ht="12.75">
      <c r="A2078">
        <v>118</v>
      </c>
      <c r="B2078" t="s">
        <v>4793</v>
      </c>
      <c r="C2078" t="s">
        <v>2015</v>
      </c>
      <c r="D2078" t="s">
        <v>4794</v>
      </c>
      <c r="F2078" t="s">
        <v>4795</v>
      </c>
    </row>
    <row r="2079" spans="1:6" ht="12.75">
      <c r="A2079">
        <v>118</v>
      </c>
      <c r="B2079" t="s">
        <v>4796</v>
      </c>
      <c r="C2079" t="s">
        <v>2019</v>
      </c>
      <c r="D2079" t="s">
        <v>4797</v>
      </c>
      <c r="F2079" t="s">
        <v>4798</v>
      </c>
    </row>
    <row r="2080" spans="1:5" ht="12.75">
      <c r="A2080">
        <v>118</v>
      </c>
      <c r="B2080" t="s">
        <v>744</v>
      </c>
      <c r="C2080" t="s">
        <v>246</v>
      </c>
      <c r="D2080" t="s">
        <v>745</v>
      </c>
      <c r="E2080" t="s">
        <v>4799</v>
      </c>
    </row>
    <row r="2081" spans="1:5" ht="12.75">
      <c r="A2081">
        <v>118</v>
      </c>
      <c r="B2081" t="s">
        <v>762</v>
      </c>
      <c r="C2081" t="s">
        <v>265</v>
      </c>
      <c r="D2081" t="s">
        <v>763</v>
      </c>
      <c r="E2081" t="s">
        <v>4799</v>
      </c>
    </row>
    <row r="2082" spans="1:5" ht="12.75">
      <c r="A2082">
        <v>118</v>
      </c>
      <c r="B2082" t="s">
        <v>764</v>
      </c>
      <c r="C2082" t="s">
        <v>266</v>
      </c>
      <c r="D2082" t="s">
        <v>765</v>
      </c>
      <c r="E2082" t="s">
        <v>4799</v>
      </c>
    </row>
    <row r="2083" spans="1:5" ht="12.75">
      <c r="A2083">
        <v>118</v>
      </c>
      <c r="B2083" t="s">
        <v>766</v>
      </c>
      <c r="C2083" t="s">
        <v>267</v>
      </c>
      <c r="D2083" t="s">
        <v>767</v>
      </c>
      <c r="E2083" t="s">
        <v>4799</v>
      </c>
    </row>
    <row r="2084" spans="1:5" ht="12.75">
      <c r="A2084">
        <v>118</v>
      </c>
      <c r="B2084" t="s">
        <v>768</v>
      </c>
      <c r="C2084" t="s">
        <v>268</v>
      </c>
      <c r="D2084" t="s">
        <v>769</v>
      </c>
      <c r="E2084" t="s">
        <v>4799</v>
      </c>
    </row>
    <row r="2085" spans="1:6" ht="12.75">
      <c r="A2085">
        <v>118</v>
      </c>
      <c r="B2085" t="s">
        <v>4800</v>
      </c>
      <c r="C2085" t="s">
        <v>4173</v>
      </c>
      <c r="D2085" t="s">
        <v>4801</v>
      </c>
      <c r="F2085" t="s">
        <v>4802</v>
      </c>
    </row>
    <row r="2086" spans="1:5" ht="12.75">
      <c r="A2086">
        <v>118</v>
      </c>
      <c r="B2086" t="s">
        <v>746</v>
      </c>
      <c r="C2086" t="s">
        <v>247</v>
      </c>
      <c r="D2086" t="s">
        <v>747</v>
      </c>
      <c r="E2086" t="s">
        <v>4799</v>
      </c>
    </row>
    <row r="2087" spans="1:5" ht="12.75">
      <c r="A2087">
        <v>118</v>
      </c>
      <c r="B2087" t="s">
        <v>748</v>
      </c>
      <c r="C2087" t="s">
        <v>248</v>
      </c>
      <c r="D2087" t="s">
        <v>749</v>
      </c>
      <c r="E2087" t="s">
        <v>4799</v>
      </c>
    </row>
    <row r="2088" spans="1:5" ht="12.75">
      <c r="A2088">
        <v>118</v>
      </c>
      <c r="B2088" t="s">
        <v>750</v>
      </c>
      <c r="C2088" t="s">
        <v>250</v>
      </c>
      <c r="D2088" t="s">
        <v>751</v>
      </c>
      <c r="E2088" t="s">
        <v>4799</v>
      </c>
    </row>
    <row r="2089" spans="1:5" ht="12.75">
      <c r="A2089">
        <v>118</v>
      </c>
      <c r="B2089" t="s">
        <v>752</v>
      </c>
      <c r="C2089" t="s">
        <v>251</v>
      </c>
      <c r="D2089" t="s">
        <v>753</v>
      </c>
      <c r="E2089" t="s">
        <v>4799</v>
      </c>
    </row>
    <row r="2090" spans="1:5" ht="12.75">
      <c r="A2090">
        <v>118</v>
      </c>
      <c r="B2090" t="s">
        <v>754</v>
      </c>
      <c r="C2090" t="s">
        <v>261</v>
      </c>
      <c r="D2090" t="s">
        <v>755</v>
      </c>
      <c r="E2090" t="s">
        <v>4799</v>
      </c>
    </row>
    <row r="2091" spans="1:5" ht="12.75">
      <c r="A2091">
        <v>118</v>
      </c>
      <c r="B2091" t="s">
        <v>756</v>
      </c>
      <c r="C2091" t="s">
        <v>262</v>
      </c>
      <c r="D2091" t="s">
        <v>757</v>
      </c>
      <c r="E2091" t="s">
        <v>4799</v>
      </c>
    </row>
    <row r="2092" spans="1:5" ht="12.75">
      <c r="A2092">
        <v>118</v>
      </c>
      <c r="B2092" t="s">
        <v>758</v>
      </c>
      <c r="C2092" t="s">
        <v>263</v>
      </c>
      <c r="D2092" t="s">
        <v>759</v>
      </c>
      <c r="E2092" t="s">
        <v>4799</v>
      </c>
    </row>
    <row r="2093" spans="1:5" ht="12.75">
      <c r="A2093">
        <v>118</v>
      </c>
      <c r="B2093" t="s">
        <v>760</v>
      </c>
      <c r="C2093" t="s">
        <v>264</v>
      </c>
      <c r="D2093" t="s">
        <v>761</v>
      </c>
      <c r="E2093" t="s">
        <v>4799</v>
      </c>
    </row>
    <row r="2094" spans="1:5" ht="12.75">
      <c r="A2094">
        <v>118</v>
      </c>
      <c r="B2094" t="s">
        <v>770</v>
      </c>
      <c r="C2094" t="s">
        <v>269</v>
      </c>
      <c r="D2094" t="s">
        <v>771</v>
      </c>
      <c r="E2094" t="s">
        <v>4799</v>
      </c>
    </row>
    <row r="2095" spans="1:5" ht="12.75">
      <c r="A2095">
        <v>118</v>
      </c>
      <c r="B2095" t="s">
        <v>788</v>
      </c>
      <c r="C2095" t="s">
        <v>278</v>
      </c>
      <c r="D2095" t="s">
        <v>789</v>
      </c>
      <c r="E2095" t="s">
        <v>4799</v>
      </c>
    </row>
    <row r="2096" spans="1:5" ht="12.75">
      <c r="A2096">
        <v>118</v>
      </c>
      <c r="B2096" t="s">
        <v>790</v>
      </c>
      <c r="C2096" t="s">
        <v>279</v>
      </c>
      <c r="D2096" t="s">
        <v>791</v>
      </c>
      <c r="E2096" t="s">
        <v>4799</v>
      </c>
    </row>
    <row r="2097" spans="1:5" ht="12.75">
      <c r="A2097">
        <v>118</v>
      </c>
      <c r="B2097" t="s">
        <v>792</v>
      </c>
      <c r="C2097" t="s">
        <v>793</v>
      </c>
      <c r="D2097" t="s">
        <v>794</v>
      </c>
      <c r="E2097" t="s">
        <v>4799</v>
      </c>
    </row>
    <row r="2098" spans="1:5" ht="12.75">
      <c r="A2098">
        <v>118</v>
      </c>
      <c r="B2098" t="s">
        <v>795</v>
      </c>
      <c r="C2098" t="s">
        <v>796</v>
      </c>
      <c r="D2098" t="s">
        <v>797</v>
      </c>
      <c r="E2098" t="s">
        <v>4799</v>
      </c>
    </row>
    <row r="2099" spans="1:6" ht="12.75">
      <c r="A2099">
        <v>118</v>
      </c>
      <c r="B2099" t="s">
        <v>4803</v>
      </c>
      <c r="C2099" t="s">
        <v>4154</v>
      </c>
      <c r="D2099" t="s">
        <v>4804</v>
      </c>
      <c r="E2099" t="s">
        <v>4799</v>
      </c>
      <c r="F2099" t="s">
        <v>4805</v>
      </c>
    </row>
    <row r="2100" spans="1:5" ht="12.75">
      <c r="A2100">
        <v>118</v>
      </c>
      <c r="B2100" t="s">
        <v>772</v>
      </c>
      <c r="C2100" t="s">
        <v>270</v>
      </c>
      <c r="D2100" t="s">
        <v>773</v>
      </c>
      <c r="E2100" t="s">
        <v>4799</v>
      </c>
    </row>
    <row r="2101" spans="1:5" ht="12.75">
      <c r="A2101">
        <v>118</v>
      </c>
      <c r="B2101" t="s">
        <v>774</v>
      </c>
      <c r="C2101" t="s">
        <v>271</v>
      </c>
      <c r="D2101" t="s">
        <v>775</v>
      </c>
      <c r="E2101" t="s">
        <v>4799</v>
      </c>
    </row>
    <row r="2102" spans="1:5" ht="12.75">
      <c r="A2102">
        <v>118</v>
      </c>
      <c r="B2102" t="s">
        <v>776</v>
      </c>
      <c r="C2102" t="s">
        <v>272</v>
      </c>
      <c r="D2102" t="s">
        <v>777</v>
      </c>
      <c r="E2102" t="s">
        <v>4799</v>
      </c>
    </row>
    <row r="2103" spans="1:5" ht="12.75">
      <c r="A2103">
        <v>118</v>
      </c>
      <c r="B2103" t="s">
        <v>778</v>
      </c>
      <c r="C2103" t="s">
        <v>273</v>
      </c>
      <c r="D2103" t="s">
        <v>779</v>
      </c>
      <c r="E2103" t="s">
        <v>4799</v>
      </c>
    </row>
    <row r="2104" spans="1:5" ht="12.75">
      <c r="A2104">
        <v>118</v>
      </c>
      <c r="B2104" t="s">
        <v>780</v>
      </c>
      <c r="C2104" t="s">
        <v>274</v>
      </c>
      <c r="D2104" t="s">
        <v>781</v>
      </c>
      <c r="E2104" t="s">
        <v>4799</v>
      </c>
    </row>
    <row r="2105" spans="1:5" ht="12.75">
      <c r="A2105">
        <v>118</v>
      </c>
      <c r="B2105" t="s">
        <v>782</v>
      </c>
      <c r="C2105" t="s">
        <v>275</v>
      </c>
      <c r="D2105" t="s">
        <v>783</v>
      </c>
      <c r="E2105" t="s">
        <v>4799</v>
      </c>
    </row>
    <row r="2106" spans="1:5" ht="12.75">
      <c r="A2106">
        <v>118</v>
      </c>
      <c r="B2106" t="s">
        <v>784</v>
      </c>
      <c r="C2106" t="s">
        <v>276</v>
      </c>
      <c r="D2106" t="s">
        <v>785</v>
      </c>
      <c r="E2106" t="s">
        <v>4799</v>
      </c>
    </row>
    <row r="2107" spans="1:5" ht="12.75">
      <c r="A2107">
        <v>118</v>
      </c>
      <c r="B2107" t="s">
        <v>786</v>
      </c>
      <c r="C2107" t="s">
        <v>277</v>
      </c>
      <c r="D2107" t="s">
        <v>787</v>
      </c>
      <c r="E2107" t="s">
        <v>4799</v>
      </c>
    </row>
    <row r="2108" spans="1:6" ht="12.75">
      <c r="A2108">
        <v>198</v>
      </c>
      <c r="B2108" t="s">
        <v>4806</v>
      </c>
      <c r="C2108" t="s">
        <v>1529</v>
      </c>
      <c r="D2108" t="s">
        <v>4807</v>
      </c>
      <c r="F2108" t="s">
        <v>4808</v>
      </c>
    </row>
    <row r="2109" spans="1:6" ht="12.75">
      <c r="A2109">
        <v>199</v>
      </c>
      <c r="B2109" t="s">
        <v>4809</v>
      </c>
      <c r="C2109" t="s">
        <v>1529</v>
      </c>
      <c r="D2109" t="s">
        <v>4810</v>
      </c>
      <c r="F2109" t="s">
        <v>4811</v>
      </c>
    </row>
    <row r="2110" spans="1:6" ht="12.75">
      <c r="A2110">
        <v>198</v>
      </c>
      <c r="B2110" t="s">
        <v>4812</v>
      </c>
      <c r="C2110" t="s">
        <v>1529</v>
      </c>
      <c r="D2110" t="s">
        <v>4813</v>
      </c>
      <c r="F2110" t="s">
        <v>4814</v>
      </c>
    </row>
    <row r="2111" spans="1:6" ht="12.75">
      <c r="A2111">
        <v>198</v>
      </c>
      <c r="B2111" t="s">
        <v>4815</v>
      </c>
      <c r="C2111" t="s">
        <v>1529</v>
      </c>
      <c r="D2111" t="s">
        <v>4816</v>
      </c>
      <c r="F2111" t="s">
        <v>1533</v>
      </c>
    </row>
    <row r="2112" spans="1:6" ht="12.75">
      <c r="A2112">
        <v>199</v>
      </c>
      <c r="B2112" t="s">
        <v>4817</v>
      </c>
      <c r="C2112" t="s">
        <v>1529</v>
      </c>
      <c r="D2112" t="s">
        <v>4818</v>
      </c>
      <c r="F2112" t="s">
        <v>4819</v>
      </c>
    </row>
    <row r="2113" spans="1:6" ht="12.75">
      <c r="A2113">
        <v>199</v>
      </c>
      <c r="B2113" t="s">
        <v>4820</v>
      </c>
      <c r="C2113" t="s">
        <v>1529</v>
      </c>
      <c r="D2113" t="s">
        <v>4821</v>
      </c>
      <c r="F2113" t="s">
        <v>4822</v>
      </c>
    </row>
    <row r="2114" spans="1:6" ht="12.75">
      <c r="A2114">
        <v>198</v>
      </c>
      <c r="B2114" t="s">
        <v>4823</v>
      </c>
      <c r="C2114" t="s">
        <v>1529</v>
      </c>
      <c r="D2114" t="s">
        <v>4824</v>
      </c>
      <c r="F2114" t="s">
        <v>4825</v>
      </c>
    </row>
    <row r="2115" spans="1:6" ht="12.75">
      <c r="A2115">
        <v>198</v>
      </c>
      <c r="B2115" t="s">
        <v>4826</v>
      </c>
      <c r="C2115" t="s">
        <v>1529</v>
      </c>
      <c r="D2115" t="s">
        <v>4824</v>
      </c>
      <c r="F2115" t="s">
        <v>4827</v>
      </c>
    </row>
    <row r="2116" spans="1:6" ht="12.75">
      <c r="A2116">
        <v>198</v>
      </c>
      <c r="B2116" t="s">
        <v>4828</v>
      </c>
      <c r="C2116" t="s">
        <v>1529</v>
      </c>
      <c r="D2116" t="s">
        <v>4824</v>
      </c>
      <c r="F2116" t="s">
        <v>4829</v>
      </c>
    </row>
    <row r="2117" spans="1:6" ht="12.75">
      <c r="A2117">
        <v>199</v>
      </c>
      <c r="B2117" t="s">
        <v>4830</v>
      </c>
      <c r="C2117" t="s">
        <v>1529</v>
      </c>
      <c r="D2117" t="s">
        <v>4831</v>
      </c>
      <c r="F2117" t="s">
        <v>4832</v>
      </c>
    </row>
    <row r="2118" spans="1:6" ht="12.75">
      <c r="A2118">
        <v>198</v>
      </c>
      <c r="B2118" t="s">
        <v>4833</v>
      </c>
      <c r="C2118" t="s">
        <v>1529</v>
      </c>
      <c r="D2118" t="s">
        <v>4834</v>
      </c>
      <c r="F2118" t="s">
        <v>4835</v>
      </c>
    </row>
    <row r="2119" spans="1:6" ht="12.75">
      <c r="A2119">
        <v>115</v>
      </c>
      <c r="B2119" t="s">
        <v>4836</v>
      </c>
      <c r="C2119" t="s">
        <v>4837</v>
      </c>
      <c r="D2119" t="s">
        <v>4838</v>
      </c>
      <c r="F2119" t="s">
        <v>4839</v>
      </c>
    </row>
    <row r="2120" spans="1:6" ht="12.75">
      <c r="A2120">
        <v>115</v>
      </c>
      <c r="B2120" t="s">
        <v>4840</v>
      </c>
      <c r="C2120" t="s">
        <v>4841</v>
      </c>
      <c r="D2120" t="s">
        <v>4842</v>
      </c>
      <c r="F2120" t="s">
        <v>4843</v>
      </c>
    </row>
    <row r="2121" spans="1:6" ht="12.75">
      <c r="A2121">
        <v>115</v>
      </c>
      <c r="B2121" t="s">
        <v>4844</v>
      </c>
      <c r="C2121" t="s">
        <v>4845</v>
      </c>
      <c r="D2121" t="s">
        <v>4846</v>
      </c>
      <c r="F2121" t="s">
        <v>4847</v>
      </c>
    </row>
    <row r="2122" spans="1:6" ht="12.75">
      <c r="A2122">
        <v>115</v>
      </c>
      <c r="B2122" t="s">
        <v>4848</v>
      </c>
      <c r="C2122" t="s">
        <v>4849</v>
      </c>
      <c r="D2122" t="s">
        <v>4850</v>
      </c>
      <c r="F2122" t="s">
        <v>4851</v>
      </c>
    </row>
    <row r="2123" spans="1:6" ht="12.75">
      <c r="A2123">
        <v>115</v>
      </c>
      <c r="B2123" t="s">
        <v>4852</v>
      </c>
      <c r="C2123" t="s">
        <v>4853</v>
      </c>
      <c r="D2123" t="s">
        <v>4854</v>
      </c>
      <c r="F2123" t="s">
        <v>4855</v>
      </c>
    </row>
    <row r="2124" spans="1:6" ht="12.75">
      <c r="A2124">
        <v>115</v>
      </c>
      <c r="B2124" t="s">
        <v>4079</v>
      </c>
      <c r="C2124" t="s">
        <v>4856</v>
      </c>
      <c r="D2124" t="s">
        <v>4857</v>
      </c>
      <c r="F2124" t="s">
        <v>4858</v>
      </c>
    </row>
    <row r="2125" spans="1:6" ht="12.75">
      <c r="A2125">
        <v>115</v>
      </c>
      <c r="B2125" t="s">
        <v>4859</v>
      </c>
      <c r="C2125" t="s">
        <v>4860</v>
      </c>
      <c r="D2125" t="s">
        <v>4861</v>
      </c>
      <c r="F2125" t="s">
        <v>4862</v>
      </c>
    </row>
    <row r="2126" spans="1:6" ht="12.75">
      <c r="A2126">
        <v>115</v>
      </c>
      <c r="B2126" t="s">
        <v>4863</v>
      </c>
      <c r="C2126" t="s">
        <v>4864</v>
      </c>
      <c r="D2126" t="s">
        <v>4865</v>
      </c>
      <c r="F2126" t="s">
        <v>4866</v>
      </c>
    </row>
    <row r="2127" spans="1:6" ht="12.75">
      <c r="A2127">
        <v>115</v>
      </c>
      <c r="B2127" t="s">
        <v>4867</v>
      </c>
      <c r="C2127" t="s">
        <v>4868</v>
      </c>
      <c r="D2127" t="s">
        <v>4869</v>
      </c>
      <c r="F2127" t="s">
        <v>4870</v>
      </c>
    </row>
    <row r="2128" spans="1:6" ht="12.75">
      <c r="A2128">
        <v>115</v>
      </c>
      <c r="B2128" t="s">
        <v>4871</v>
      </c>
      <c r="C2128" t="s">
        <v>4872</v>
      </c>
      <c r="D2128" t="s">
        <v>4873</v>
      </c>
      <c r="F2128" t="s">
        <v>4874</v>
      </c>
    </row>
    <row r="2129" spans="1:6" ht="12.75">
      <c r="A2129">
        <v>115</v>
      </c>
      <c r="B2129" t="s">
        <v>4875</v>
      </c>
      <c r="C2129" t="s">
        <v>4876</v>
      </c>
      <c r="D2129" t="s">
        <v>4877</v>
      </c>
      <c r="F2129" t="s">
        <v>4878</v>
      </c>
    </row>
    <row r="2130" spans="1:6" ht="12.75">
      <c r="A2130">
        <v>115</v>
      </c>
      <c r="B2130" t="s">
        <v>4879</v>
      </c>
      <c r="C2130" t="s">
        <v>4880</v>
      </c>
      <c r="D2130" t="s">
        <v>4881</v>
      </c>
      <c r="F2130" t="s">
        <v>4882</v>
      </c>
    </row>
    <row r="2131" spans="1:6" ht="12.75">
      <c r="A2131">
        <v>115</v>
      </c>
      <c r="B2131" t="s">
        <v>4883</v>
      </c>
      <c r="C2131" t="s">
        <v>4884</v>
      </c>
      <c r="D2131" t="s">
        <v>4885</v>
      </c>
      <c r="F2131" t="s">
        <v>4886</v>
      </c>
    </row>
    <row r="2132" spans="1:6" ht="12.75">
      <c r="A2132">
        <v>115</v>
      </c>
      <c r="B2132" t="s">
        <v>4887</v>
      </c>
      <c r="C2132" t="s">
        <v>4888</v>
      </c>
      <c r="D2132" t="s">
        <v>4889</v>
      </c>
      <c r="F2132" t="s">
        <v>4890</v>
      </c>
    </row>
    <row r="2133" spans="1:6" ht="12.75">
      <c r="A2133">
        <v>115</v>
      </c>
      <c r="B2133" t="s">
        <v>4891</v>
      </c>
      <c r="C2133" t="s">
        <v>4312</v>
      </c>
      <c r="D2133" t="s">
        <v>4892</v>
      </c>
      <c r="F2133" t="s">
        <v>4893</v>
      </c>
    </row>
    <row r="2134" spans="1:6" ht="12.75">
      <c r="A2134">
        <v>115</v>
      </c>
      <c r="B2134" t="s">
        <v>4894</v>
      </c>
      <c r="C2134" t="s">
        <v>4316</v>
      </c>
      <c r="D2134" t="s">
        <v>4895</v>
      </c>
      <c r="F2134" t="s">
        <v>4896</v>
      </c>
    </row>
    <row r="2135" spans="1:6" ht="12.75">
      <c r="A2135">
        <v>115</v>
      </c>
      <c r="B2135" t="s">
        <v>4897</v>
      </c>
      <c r="C2135" t="s">
        <v>4320</v>
      </c>
      <c r="D2135" t="s">
        <v>4898</v>
      </c>
      <c r="F2135" t="s">
        <v>4899</v>
      </c>
    </row>
    <row r="2136" spans="1:6" ht="12.75">
      <c r="A2136">
        <v>115</v>
      </c>
      <c r="B2136" t="s">
        <v>4900</v>
      </c>
      <c r="C2136" t="s">
        <v>4324</v>
      </c>
      <c r="D2136" t="s">
        <v>4901</v>
      </c>
      <c r="F2136" t="s">
        <v>4902</v>
      </c>
    </row>
    <row r="2137" spans="1:6" ht="12.75">
      <c r="A2137">
        <v>115</v>
      </c>
      <c r="B2137" t="s">
        <v>4903</v>
      </c>
      <c r="C2137" t="s">
        <v>4328</v>
      </c>
      <c r="D2137" t="s">
        <v>4904</v>
      </c>
      <c r="F2137" t="s">
        <v>4905</v>
      </c>
    </row>
    <row r="2138" spans="1:6" ht="12.75">
      <c r="A2138">
        <v>115</v>
      </c>
      <c r="B2138" t="s">
        <v>4906</v>
      </c>
      <c r="C2138" t="s">
        <v>4332</v>
      </c>
      <c r="D2138" t="s">
        <v>4907</v>
      </c>
      <c r="F2138" t="s">
        <v>4908</v>
      </c>
    </row>
    <row r="2139" spans="1:6" ht="12.75">
      <c r="A2139">
        <v>115</v>
      </c>
      <c r="B2139" t="s">
        <v>4909</v>
      </c>
      <c r="C2139" t="s">
        <v>4336</v>
      </c>
      <c r="D2139" t="s">
        <v>4910</v>
      </c>
      <c r="F2139" t="s">
        <v>4911</v>
      </c>
    </row>
    <row r="2140" spans="1:6" ht="12.75">
      <c r="A2140">
        <v>115</v>
      </c>
      <c r="B2140" t="s">
        <v>4912</v>
      </c>
      <c r="C2140" t="s">
        <v>4340</v>
      </c>
      <c r="D2140" t="s">
        <v>4913</v>
      </c>
      <c r="F2140" t="s">
        <v>4914</v>
      </c>
    </row>
    <row r="2141" spans="1:6" ht="12.75">
      <c r="A2141">
        <v>115</v>
      </c>
      <c r="B2141" t="s">
        <v>4915</v>
      </c>
      <c r="C2141" t="s">
        <v>4344</v>
      </c>
      <c r="D2141" t="s">
        <v>4916</v>
      </c>
      <c r="F2141" t="s">
        <v>4917</v>
      </c>
    </row>
    <row r="2142" spans="1:6" ht="12.75">
      <c r="A2142">
        <v>115</v>
      </c>
      <c r="B2142" t="s">
        <v>4918</v>
      </c>
      <c r="C2142" t="s">
        <v>4348</v>
      </c>
      <c r="D2142" t="s">
        <v>4919</v>
      </c>
      <c r="F2142" t="s">
        <v>4920</v>
      </c>
    </row>
    <row r="2143" spans="1:6" ht="12.75">
      <c r="A2143">
        <v>115</v>
      </c>
      <c r="B2143" t="s">
        <v>4921</v>
      </c>
      <c r="C2143" t="s">
        <v>4352</v>
      </c>
      <c r="D2143" t="s">
        <v>4922</v>
      </c>
      <c r="F2143" t="s">
        <v>4923</v>
      </c>
    </row>
    <row r="2144" spans="1:6" ht="12.75">
      <c r="A2144">
        <v>115</v>
      </c>
      <c r="B2144" t="s">
        <v>4924</v>
      </c>
      <c r="C2144" t="s">
        <v>4356</v>
      </c>
      <c r="D2144" t="s">
        <v>4925</v>
      </c>
      <c r="F2144" t="s">
        <v>4926</v>
      </c>
    </row>
    <row r="2145" spans="1:6" ht="12.75">
      <c r="A2145">
        <v>115</v>
      </c>
      <c r="B2145" t="s">
        <v>4927</v>
      </c>
      <c r="C2145" t="s">
        <v>4360</v>
      </c>
      <c r="D2145" t="s">
        <v>4928</v>
      </c>
      <c r="F2145" t="s">
        <v>4929</v>
      </c>
    </row>
    <row r="2146" spans="1:6" ht="12.75">
      <c r="A2146">
        <v>115</v>
      </c>
      <c r="B2146" t="s">
        <v>4930</v>
      </c>
      <c r="C2146" t="s">
        <v>4364</v>
      </c>
      <c r="D2146" t="s">
        <v>4931</v>
      </c>
      <c r="F2146" t="s">
        <v>4932</v>
      </c>
    </row>
    <row r="2147" spans="1:5" ht="12.75">
      <c r="A2147">
        <v>115</v>
      </c>
      <c r="B2147" t="s">
        <v>4933</v>
      </c>
      <c r="C2147" t="s">
        <v>1627</v>
      </c>
      <c r="D2147" t="s">
        <v>4934</v>
      </c>
      <c r="E2147" t="s">
        <v>4799</v>
      </c>
    </row>
    <row r="2148" spans="1:5" ht="12.75">
      <c r="A2148">
        <v>115</v>
      </c>
      <c r="B2148" t="s">
        <v>4935</v>
      </c>
      <c r="C2148" t="s">
        <v>4266</v>
      </c>
      <c r="D2148" t="s">
        <v>4936</v>
      </c>
      <c r="E2148" t="s">
        <v>4799</v>
      </c>
    </row>
    <row r="2149" spans="1:5" ht="12.75">
      <c r="A2149">
        <v>115</v>
      </c>
      <c r="B2149" t="s">
        <v>4937</v>
      </c>
      <c r="C2149" t="s">
        <v>4268</v>
      </c>
      <c r="D2149" t="s">
        <v>4938</v>
      </c>
      <c r="E2149" t="s">
        <v>4799</v>
      </c>
    </row>
    <row r="2150" spans="1:5" ht="12.75">
      <c r="A2150">
        <v>115</v>
      </c>
      <c r="B2150" t="s">
        <v>4939</v>
      </c>
      <c r="C2150" t="s">
        <v>4270</v>
      </c>
      <c r="D2150" t="s">
        <v>4940</v>
      </c>
      <c r="E2150" t="s">
        <v>4799</v>
      </c>
    </row>
    <row r="2151" spans="1:5" ht="12.75">
      <c r="A2151">
        <v>115</v>
      </c>
      <c r="B2151" t="s">
        <v>4941</v>
      </c>
      <c r="C2151" t="s">
        <v>4272</v>
      </c>
      <c r="D2151" t="s">
        <v>4942</v>
      </c>
      <c r="E2151" t="s">
        <v>4799</v>
      </c>
    </row>
    <row r="2152" spans="1:5" ht="12.75">
      <c r="A2152">
        <v>115</v>
      </c>
      <c r="B2152" t="s">
        <v>4943</v>
      </c>
      <c r="C2152" t="s">
        <v>1629</v>
      </c>
      <c r="D2152" t="s">
        <v>4944</v>
      </c>
      <c r="E2152" t="s">
        <v>4799</v>
      </c>
    </row>
    <row r="2153" spans="1:5" ht="12.75">
      <c r="A2153">
        <v>115</v>
      </c>
      <c r="B2153" t="s">
        <v>4945</v>
      </c>
      <c r="C2153" t="s">
        <v>1631</v>
      </c>
      <c r="D2153" t="s">
        <v>4946</v>
      </c>
      <c r="E2153" t="s">
        <v>4799</v>
      </c>
    </row>
    <row r="2154" spans="1:5" ht="12.75">
      <c r="A2154">
        <v>115</v>
      </c>
      <c r="B2154" t="s">
        <v>4947</v>
      </c>
      <c r="C2154" t="s">
        <v>4280</v>
      </c>
      <c r="D2154" t="s">
        <v>4948</v>
      </c>
      <c r="E2154" t="s">
        <v>4799</v>
      </c>
    </row>
    <row r="2155" spans="1:5" ht="12.75">
      <c r="A2155">
        <v>115</v>
      </c>
      <c r="B2155" t="s">
        <v>4949</v>
      </c>
      <c r="C2155" t="s">
        <v>4282</v>
      </c>
      <c r="D2155" t="s">
        <v>4950</v>
      </c>
      <c r="E2155" t="s">
        <v>4799</v>
      </c>
    </row>
    <row r="2156" spans="1:5" ht="12.75">
      <c r="A2156">
        <v>115</v>
      </c>
      <c r="B2156" t="s">
        <v>4951</v>
      </c>
      <c r="C2156" t="s">
        <v>4284</v>
      </c>
      <c r="D2156" t="s">
        <v>4952</v>
      </c>
      <c r="E2156" t="s">
        <v>4799</v>
      </c>
    </row>
    <row r="2157" spans="1:5" ht="12.75">
      <c r="A2157">
        <v>115</v>
      </c>
      <c r="B2157" t="s">
        <v>4953</v>
      </c>
      <c r="C2157" t="s">
        <v>1633</v>
      </c>
      <c r="D2157" t="s">
        <v>4954</v>
      </c>
      <c r="E2157" t="s">
        <v>4799</v>
      </c>
    </row>
    <row r="2158" spans="1:5" ht="12.75">
      <c r="A2158">
        <v>115</v>
      </c>
      <c r="B2158" t="s">
        <v>4955</v>
      </c>
      <c r="C2158" t="s">
        <v>1635</v>
      </c>
      <c r="D2158" t="s">
        <v>4956</v>
      </c>
      <c r="E2158" t="s">
        <v>4799</v>
      </c>
    </row>
    <row r="2159" spans="1:5" ht="12.75">
      <c r="A2159">
        <v>115</v>
      </c>
      <c r="B2159" t="s">
        <v>4957</v>
      </c>
      <c r="C2159" t="s">
        <v>4288</v>
      </c>
      <c r="D2159" t="s">
        <v>4958</v>
      </c>
      <c r="E2159" t="s">
        <v>4799</v>
      </c>
    </row>
    <row r="2160" spans="1:5" ht="12.75">
      <c r="A2160">
        <v>115</v>
      </c>
      <c r="B2160" t="s">
        <v>724</v>
      </c>
      <c r="C2160" t="s">
        <v>4182</v>
      </c>
      <c r="D2160" t="s">
        <v>771</v>
      </c>
      <c r="E2160" t="s">
        <v>4799</v>
      </c>
    </row>
    <row r="2161" spans="1:5" ht="12.75">
      <c r="A2161">
        <v>115</v>
      </c>
      <c r="B2161" t="s">
        <v>733</v>
      </c>
      <c r="C2161" t="s">
        <v>4186</v>
      </c>
      <c r="D2161" t="s">
        <v>789</v>
      </c>
      <c r="E2161" t="s">
        <v>4799</v>
      </c>
    </row>
    <row r="2162" spans="1:5" ht="12.75">
      <c r="A2162">
        <v>115</v>
      </c>
      <c r="B2162" t="s">
        <v>734</v>
      </c>
      <c r="C2162" t="s">
        <v>4190</v>
      </c>
      <c r="D2162" t="s">
        <v>791</v>
      </c>
      <c r="E2162" t="s">
        <v>4799</v>
      </c>
    </row>
    <row r="2163" spans="1:5" ht="12.75">
      <c r="A2163">
        <v>115</v>
      </c>
      <c r="B2163" t="s">
        <v>735</v>
      </c>
      <c r="C2163" t="s">
        <v>4194</v>
      </c>
      <c r="D2163" t="s">
        <v>794</v>
      </c>
      <c r="E2163" t="s">
        <v>4799</v>
      </c>
    </row>
    <row r="2164" spans="1:5" ht="12.75">
      <c r="A2164">
        <v>115</v>
      </c>
      <c r="B2164" t="s">
        <v>736</v>
      </c>
      <c r="C2164" t="s">
        <v>4198</v>
      </c>
      <c r="D2164" t="s">
        <v>4959</v>
      </c>
      <c r="E2164" t="s">
        <v>4799</v>
      </c>
    </row>
    <row r="2165" spans="1:6" ht="12.75">
      <c r="A2165">
        <v>115</v>
      </c>
      <c r="B2165" t="s">
        <v>4071</v>
      </c>
      <c r="C2165" t="s">
        <v>4202</v>
      </c>
      <c r="D2165" t="s">
        <v>4804</v>
      </c>
      <c r="F2165" t="s">
        <v>4960</v>
      </c>
    </row>
    <row r="2166" spans="1:5" ht="12.75">
      <c r="A2166">
        <v>115</v>
      </c>
      <c r="B2166" t="s">
        <v>725</v>
      </c>
      <c r="C2166" t="s">
        <v>4206</v>
      </c>
      <c r="D2166" t="s">
        <v>773</v>
      </c>
      <c r="E2166" t="s">
        <v>4799</v>
      </c>
    </row>
    <row r="2167" spans="1:5" ht="12.75">
      <c r="A2167">
        <v>115</v>
      </c>
      <c r="B2167" t="s">
        <v>726</v>
      </c>
      <c r="C2167" t="s">
        <v>4210</v>
      </c>
      <c r="D2167" t="s">
        <v>775</v>
      </c>
      <c r="E2167" t="s">
        <v>4799</v>
      </c>
    </row>
    <row r="2168" spans="1:5" ht="12.75">
      <c r="A2168">
        <v>115</v>
      </c>
      <c r="B2168" t="s">
        <v>727</v>
      </c>
      <c r="C2168" t="s">
        <v>4214</v>
      </c>
      <c r="D2168" t="s">
        <v>777</v>
      </c>
      <c r="E2168" t="s">
        <v>4799</v>
      </c>
    </row>
    <row r="2169" spans="1:5" ht="12.75">
      <c r="A2169">
        <v>115</v>
      </c>
      <c r="B2169" t="s">
        <v>728</v>
      </c>
      <c r="C2169" t="s">
        <v>4218</v>
      </c>
      <c r="D2169" t="s">
        <v>779</v>
      </c>
      <c r="E2169" t="s">
        <v>4799</v>
      </c>
    </row>
    <row r="2170" spans="1:5" ht="12.75">
      <c r="A2170">
        <v>115</v>
      </c>
      <c r="B2170" t="s">
        <v>729</v>
      </c>
      <c r="C2170" t="s">
        <v>4222</v>
      </c>
      <c r="D2170" t="s">
        <v>781</v>
      </c>
      <c r="E2170" t="s">
        <v>4799</v>
      </c>
    </row>
    <row r="2171" spans="1:5" ht="12.75">
      <c r="A2171">
        <v>115</v>
      </c>
      <c r="B2171" t="s">
        <v>730</v>
      </c>
      <c r="C2171" t="s">
        <v>4226</v>
      </c>
      <c r="D2171" t="s">
        <v>783</v>
      </c>
      <c r="E2171" t="s">
        <v>4799</v>
      </c>
    </row>
    <row r="2172" spans="1:5" ht="12.75">
      <c r="A2172">
        <v>115</v>
      </c>
      <c r="B2172" t="s">
        <v>731</v>
      </c>
      <c r="C2172" t="s">
        <v>4230</v>
      </c>
      <c r="D2172" t="s">
        <v>785</v>
      </c>
      <c r="E2172" t="s">
        <v>4799</v>
      </c>
    </row>
    <row r="2173" spans="1:5" ht="12.75">
      <c r="A2173">
        <v>115</v>
      </c>
      <c r="B2173" t="s">
        <v>732</v>
      </c>
      <c r="C2173" t="s">
        <v>4234</v>
      </c>
      <c r="D2173" t="s">
        <v>787</v>
      </c>
      <c r="E2173" t="s">
        <v>4799</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A1:K655"/>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F39" sqref="F39"/>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2023</v>
      </c>
      <c r="F3" s="92" t="s">
        <v>4968</v>
      </c>
      <c r="G3" s="75"/>
      <c r="H3" s="70"/>
      <c r="I3" s="71" t="s">
        <v>4973</v>
      </c>
    </row>
    <row r="4" spans="2:9" ht="15">
      <c r="B4" s="92" t="s">
        <v>4966</v>
      </c>
      <c r="E4" s="166" t="s">
        <v>4996</v>
      </c>
      <c r="F4" s="92" t="s">
        <v>4969</v>
      </c>
      <c r="G4" s="70"/>
      <c r="H4" s="70"/>
      <c r="I4" s="71" t="s">
        <v>4974</v>
      </c>
    </row>
    <row r="5" spans="2:9" ht="15">
      <c r="B5" s="92" t="s">
        <v>4967</v>
      </c>
      <c r="C5" s="70"/>
      <c r="E5" s="166">
        <v>26</v>
      </c>
      <c r="F5" s="92" t="s">
        <v>4970</v>
      </c>
      <c r="G5" s="70"/>
      <c r="H5" s="70"/>
      <c r="I5" s="71" t="s">
        <v>4975</v>
      </c>
    </row>
    <row r="6" spans="2:9" ht="15">
      <c r="B6" s="92"/>
      <c r="D6" s="70"/>
      <c r="E6" s="97"/>
      <c r="F6" s="92" t="s">
        <v>4971</v>
      </c>
      <c r="G6" s="75"/>
      <c r="H6" s="70"/>
      <c r="I6" s="71" t="s">
        <v>4976</v>
      </c>
    </row>
    <row r="7" spans="2:9" ht="15">
      <c r="B7" s="92"/>
      <c r="D7" s="70"/>
      <c r="E7" s="97"/>
      <c r="F7" s="92" t="s">
        <v>4972</v>
      </c>
      <c r="G7" s="70"/>
      <c r="H7" s="70"/>
      <c r="I7" s="71" t="s">
        <v>4977</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P005</v>
      </c>
      <c r="C12" s="74">
        <v>106</v>
      </c>
      <c r="D12" s="71" t="s">
        <v>986</v>
      </c>
      <c r="E12" s="74">
        <f>$E$3</f>
        <v>2023</v>
      </c>
      <c r="F12" s="70" t="s">
        <v>568</v>
      </c>
      <c r="G12" s="75" t="s">
        <v>221</v>
      </c>
      <c r="H12" s="72" t="s">
        <v>619</v>
      </c>
      <c r="I12" s="146">
        <f>'07'!D10</f>
        <v>3052877.14</v>
      </c>
      <c r="J12" s="70" t="s">
        <v>4961</v>
      </c>
      <c r="K12" s="70" t="str">
        <f>INDEX(PA_EXTRACAOITEM!D:D,MATCH(F12,PA_EXTRACAOITEM!B:B,0),0)</f>
        <v>DESPESA BRUTA COM PESSOAL</v>
      </c>
    </row>
    <row r="13" spans="2:11" ht="15">
      <c r="B13" s="75" t="str">
        <f>INDEX(SUM!D:D,MATCH(SUM!$F$3,SUM!B:B,0),0)</f>
        <v>P005</v>
      </c>
      <c r="C13" s="74">
        <v>106</v>
      </c>
      <c r="D13" s="71" t="s">
        <v>986</v>
      </c>
      <c r="E13" s="74">
        <f aca="true" t="shared" si="0" ref="E13:E64">$E$3</f>
        <v>2023</v>
      </c>
      <c r="F13" s="70" t="s">
        <v>569</v>
      </c>
      <c r="G13" s="75" t="s">
        <v>222</v>
      </c>
      <c r="H13" s="72" t="s">
        <v>620</v>
      </c>
      <c r="I13" s="146">
        <f>'07'!D11</f>
        <v>3052877.14</v>
      </c>
      <c r="J13" s="70" t="s">
        <v>4961</v>
      </c>
      <c r="K13" s="70" t="str">
        <f>INDEX(PA_EXTRACAOITEM!D:D,MATCH(F13,PA_EXTRACAOITEM!B:B,0),0)</f>
        <v>Ativo</v>
      </c>
    </row>
    <row r="14" spans="2:11" ht="15">
      <c r="B14" s="75" t="str">
        <f>INDEX(SUM!D:D,MATCH(SUM!$F$3,SUM!B:B,0),0)</f>
        <v>P005</v>
      </c>
      <c r="C14" s="74">
        <v>106</v>
      </c>
      <c r="D14" s="71" t="s">
        <v>986</v>
      </c>
      <c r="E14" s="74">
        <f t="shared" si="0"/>
        <v>2023</v>
      </c>
      <c r="F14" s="70" t="s">
        <v>570</v>
      </c>
      <c r="G14" s="75" t="s">
        <v>223</v>
      </c>
      <c r="H14" s="72" t="s">
        <v>621</v>
      </c>
      <c r="I14" s="146">
        <f>'07'!D12</f>
        <v>0</v>
      </c>
      <c r="J14" s="70" t="s">
        <v>4961</v>
      </c>
      <c r="K14" s="70" t="str">
        <f>INDEX(PA_EXTRACAOITEM!D:D,MATCH(F14,PA_EXTRACAOITEM!B:B,0),0)</f>
        <v>Contratação por Tempo Determinado</v>
      </c>
    </row>
    <row r="15" spans="2:11" ht="15">
      <c r="B15" s="75" t="str">
        <f>INDEX(SUM!D:D,MATCH(SUM!$F$3,SUM!B:B,0),0)</f>
        <v>P005</v>
      </c>
      <c r="C15" s="74">
        <v>106</v>
      </c>
      <c r="D15" s="71" t="s">
        <v>986</v>
      </c>
      <c r="E15" s="74">
        <f t="shared" si="0"/>
        <v>2023</v>
      </c>
      <c r="F15" s="70" t="s">
        <v>572</v>
      </c>
      <c r="G15" s="75" t="s">
        <v>225</v>
      </c>
      <c r="H15" s="72" t="s">
        <v>622</v>
      </c>
      <c r="I15" s="146">
        <f>'07'!D13</f>
        <v>2589621.19</v>
      </c>
      <c r="J15" s="70" t="s">
        <v>4961</v>
      </c>
      <c r="K15" s="70" t="str">
        <f>INDEX(PA_EXTRACAOITEM!D:D,MATCH(F15,PA_EXTRACAOITEM!B:B,0),0)</f>
        <v>Vencimento e Vantagens Fixas - Pessoal Civil</v>
      </c>
    </row>
    <row r="16" spans="2:11" ht="15">
      <c r="B16" s="75" t="str">
        <f>INDEX(SUM!D:D,MATCH(SUM!$F$3,SUM!B:B,0),0)</f>
        <v>P005</v>
      </c>
      <c r="C16" s="74">
        <v>106</v>
      </c>
      <c r="D16" s="71" t="s">
        <v>986</v>
      </c>
      <c r="E16" s="74">
        <f t="shared" si="0"/>
        <v>2023</v>
      </c>
      <c r="F16" s="70" t="s">
        <v>573</v>
      </c>
      <c r="G16" s="75" t="s">
        <v>226</v>
      </c>
      <c r="H16" s="72" t="s">
        <v>623</v>
      </c>
      <c r="I16" s="146">
        <f>'07'!D14</f>
        <v>463255.95</v>
      </c>
      <c r="J16" s="70" t="s">
        <v>4961</v>
      </c>
      <c r="K16" s="70" t="str">
        <f>INDEX(PA_EXTRACAOITEM!D:D,MATCH(F16,PA_EXTRACAOITEM!B:B,0),0)</f>
        <v>Obrigações Patronais contabilizadas para o RGPS e RPPS - Fundo ou Instituto</v>
      </c>
    </row>
    <row r="17" spans="2:11" ht="15">
      <c r="B17" s="75" t="str">
        <f>INDEX(SUM!D:D,MATCH(SUM!$F$3,SUM!B:B,0),0)</f>
        <v>P005</v>
      </c>
      <c r="C17" s="74">
        <v>106</v>
      </c>
      <c r="D17" s="71" t="s">
        <v>986</v>
      </c>
      <c r="E17" s="74">
        <f t="shared" si="0"/>
        <v>2023</v>
      </c>
      <c r="F17" s="70" t="s">
        <v>574</v>
      </c>
      <c r="G17" s="75" t="s">
        <v>227</v>
      </c>
      <c r="H17" s="72" t="s">
        <v>624</v>
      </c>
      <c r="I17" s="146">
        <f>'07'!D15</f>
        <v>0</v>
      </c>
      <c r="J17" s="70" t="s">
        <v>4961</v>
      </c>
      <c r="K17" s="70" t="str">
        <f>INDEX(PA_EXTRACAOITEM!D:D,MATCH(F17,PA_EXTRACAOITEM!B:B,0),0)</f>
        <v>Outras Despesas Variáveis - Pessoal Civil</v>
      </c>
    </row>
    <row r="18" spans="2:11" ht="15">
      <c r="B18" s="75" t="str">
        <f>INDEX(SUM!D:D,MATCH(SUM!$F$3,SUM!B:B,0),0)</f>
        <v>P005</v>
      </c>
      <c r="C18" s="74">
        <v>106</v>
      </c>
      <c r="D18" s="71" t="s">
        <v>986</v>
      </c>
      <c r="E18" s="74">
        <f t="shared" si="0"/>
        <v>2023</v>
      </c>
      <c r="F18" s="70" t="s">
        <v>575</v>
      </c>
      <c r="G18" s="75" t="s">
        <v>228</v>
      </c>
      <c r="H18" s="72" t="s">
        <v>625</v>
      </c>
      <c r="I18" s="146">
        <f>'07'!D16</f>
        <v>0</v>
      </c>
      <c r="J18" s="70" t="s">
        <v>4961</v>
      </c>
      <c r="K18" s="70" t="str">
        <f>INDEX(PA_EXTRACAOITEM!D:D,MATCH(F18,PA_EXTRACAOITEM!B:B,0),0)</f>
        <v>Indenizações Trabalhistas</v>
      </c>
    </row>
    <row r="19" spans="2:11" ht="15">
      <c r="B19" s="75" t="str">
        <f>INDEX(SUM!D:D,MATCH(SUM!$F$3,SUM!B:B,0),0)</f>
        <v>P005</v>
      </c>
      <c r="C19" s="74">
        <v>106</v>
      </c>
      <c r="D19" s="71" t="s">
        <v>986</v>
      </c>
      <c r="E19" s="74">
        <f t="shared" si="0"/>
        <v>2023</v>
      </c>
      <c r="F19" s="70" t="s">
        <v>576</v>
      </c>
      <c r="G19" s="75" t="s">
        <v>229</v>
      </c>
      <c r="H19" s="72" t="s">
        <v>626</v>
      </c>
      <c r="I19" s="146">
        <f>'07'!D17</f>
        <v>0</v>
      </c>
      <c r="J19" s="70" t="s">
        <v>4961</v>
      </c>
      <c r="K19" s="70" t="str">
        <f>INDEX(PA_EXTRACAOITEM!D:D,MATCH(F19,PA_EXTRACAOITEM!B:B,0),0)</f>
        <v>Sentenças Judiciais</v>
      </c>
    </row>
    <row r="20" spans="2:11" ht="15">
      <c r="B20" s="75" t="str">
        <f>INDEX(SUM!D:D,MATCH(SUM!$F$3,SUM!B:B,0),0)</f>
        <v>P005</v>
      </c>
      <c r="C20" s="74">
        <v>106</v>
      </c>
      <c r="D20" s="71" t="s">
        <v>986</v>
      </c>
      <c r="E20" s="74">
        <f t="shared" si="0"/>
        <v>2023</v>
      </c>
      <c r="F20" s="70" t="s">
        <v>577</v>
      </c>
      <c r="G20" s="75" t="s">
        <v>230</v>
      </c>
      <c r="H20" s="72" t="s">
        <v>627</v>
      </c>
      <c r="I20" s="146">
        <f>'07'!D18</f>
        <v>0</v>
      </c>
      <c r="J20" s="70" t="s">
        <v>4961</v>
      </c>
      <c r="K20" s="70" t="str">
        <f>INDEX(PA_EXTRACAOITEM!D:D,MATCH(F20,PA_EXTRACAOITEM!B:B,0),0)</f>
        <v>Despesas de Exercícios Anteriores</v>
      </c>
    </row>
    <row r="21" spans="2:11" ht="15">
      <c r="B21" s="75" t="str">
        <f>INDEX(SUM!D:D,MATCH(SUM!$F$3,SUM!B:B,0),0)</f>
        <v>P005</v>
      </c>
      <c r="C21" s="74">
        <v>106</v>
      </c>
      <c r="D21" s="71" t="s">
        <v>986</v>
      </c>
      <c r="E21" s="74">
        <f t="shared" si="0"/>
        <v>2023</v>
      </c>
      <c r="F21" s="70" t="s">
        <v>578</v>
      </c>
      <c r="G21" s="75" t="s">
        <v>628</v>
      </c>
      <c r="H21" s="72" t="s">
        <v>629</v>
      </c>
      <c r="I21" s="146">
        <f>'07'!D19</f>
        <v>0</v>
      </c>
      <c r="J21" s="70" t="s">
        <v>4961</v>
      </c>
      <c r="K21" s="70" t="str">
        <f>INDEX(PA_EXTRACAOITEM!D:D,MATCH(F21,PA_EXTRACAOITEM!B:B,0),0)</f>
        <v>Outros (Especificar)</v>
      </c>
    </row>
    <row r="22" spans="2:11" ht="15">
      <c r="B22" s="75" t="str">
        <f>INDEX(SUM!D:D,MATCH(SUM!$F$3,SUM!B:B,0),0)</f>
        <v>P005</v>
      </c>
      <c r="C22" s="74">
        <v>106</v>
      </c>
      <c r="D22" s="71" t="s">
        <v>986</v>
      </c>
      <c r="E22" s="74">
        <f t="shared" si="0"/>
        <v>2023</v>
      </c>
      <c r="F22" s="70" t="s">
        <v>579</v>
      </c>
      <c r="G22" s="75" t="s">
        <v>630</v>
      </c>
      <c r="I22" s="146">
        <f>'07'!D20</f>
        <v>0</v>
      </c>
      <c r="J22" s="70" t="s">
        <v>4961</v>
      </c>
      <c r="K22" s="70">
        <f>INDEX(PA_EXTRACAOITEM!D:D,MATCH(F22,PA_EXTRACAOITEM!B:B,0),0)</f>
        <v>0</v>
      </c>
    </row>
    <row r="23" spans="2:11" ht="15">
      <c r="B23" s="75" t="str">
        <f>INDEX(SUM!D:D,MATCH(SUM!$F$3,SUM!B:B,0),0)</f>
        <v>P005</v>
      </c>
      <c r="C23" s="74">
        <v>106</v>
      </c>
      <c r="D23" s="71" t="s">
        <v>986</v>
      </c>
      <c r="E23" s="74">
        <f t="shared" si="0"/>
        <v>2023</v>
      </c>
      <c r="F23" s="70" t="s">
        <v>580</v>
      </c>
      <c r="G23" s="75" t="s">
        <v>631</v>
      </c>
      <c r="I23" s="146">
        <f>'07'!D21</f>
        <v>0</v>
      </c>
      <c r="J23" s="70" t="s">
        <v>4961</v>
      </c>
      <c r="K23" s="70">
        <f>INDEX(PA_EXTRACAOITEM!D:D,MATCH(F23,PA_EXTRACAOITEM!B:B,0),0)</f>
        <v>0</v>
      </c>
    </row>
    <row r="24" spans="2:11" ht="15">
      <c r="B24" s="75" t="str">
        <f>INDEX(SUM!D:D,MATCH(SUM!$F$3,SUM!B:B,0),0)</f>
        <v>P005</v>
      </c>
      <c r="C24" s="74">
        <v>106</v>
      </c>
      <c r="D24" s="71" t="s">
        <v>986</v>
      </c>
      <c r="E24" s="74">
        <f t="shared" si="0"/>
        <v>2023</v>
      </c>
      <c r="F24" s="70" t="s">
        <v>581</v>
      </c>
      <c r="G24" s="75" t="s">
        <v>632</v>
      </c>
      <c r="I24" s="146">
        <f>'07'!D22</f>
        <v>0</v>
      </c>
      <c r="J24" s="70" t="s">
        <v>4961</v>
      </c>
      <c r="K24" s="70">
        <f>INDEX(PA_EXTRACAOITEM!D:D,MATCH(F24,PA_EXTRACAOITEM!B:B,0),0)</f>
        <v>0</v>
      </c>
    </row>
    <row r="25" spans="2:10" ht="15">
      <c r="B25" s="75" t="str">
        <f>INDEX(SUM!D:D,MATCH(SUM!$F$3,SUM!B:B,0),0)</f>
        <v>P005</v>
      </c>
      <c r="C25" s="74">
        <v>106</v>
      </c>
      <c r="D25" s="71" t="s">
        <v>986</v>
      </c>
      <c r="E25" s="74">
        <f t="shared" si="0"/>
        <v>2023</v>
      </c>
      <c r="F25" s="170" t="s">
        <v>4992</v>
      </c>
      <c r="G25" s="75" t="str">
        <f>+'07'!B24</f>
        <v>01.01.09.01</v>
      </c>
      <c r="H25" s="75" t="str">
        <f>+'07'!C24</f>
        <v>Licença Prêmio paga em pecúnia</v>
      </c>
      <c r="I25" s="146">
        <f>+'07'!D24</f>
        <v>0</v>
      </c>
      <c r="J25" s="70" t="s">
        <v>4991</v>
      </c>
    </row>
    <row r="26" spans="2:10" ht="15">
      <c r="B26" s="75" t="str">
        <f>INDEX(SUM!D:D,MATCH(SUM!$F$3,SUM!B:B,0),0)</f>
        <v>P005</v>
      </c>
      <c r="C26" s="74">
        <v>106</v>
      </c>
      <c r="D26" s="71" t="s">
        <v>986</v>
      </c>
      <c r="E26" s="74">
        <f t="shared" si="0"/>
        <v>2023</v>
      </c>
      <c r="F26" s="170" t="s">
        <v>4993</v>
      </c>
      <c r="G26" s="75" t="str">
        <f>+'07'!B25</f>
        <v>01.01.09.02</v>
      </c>
      <c r="H26" s="75" t="str">
        <f>+'07'!C25</f>
        <v>Outras despesas indenizatórias consideradas em Pessoal Ativo</v>
      </c>
      <c r="I26" s="146">
        <f>+'07'!D25</f>
        <v>0</v>
      </c>
      <c r="J26" s="70" t="s">
        <v>4991</v>
      </c>
    </row>
    <row r="27" spans="2:11" ht="15">
      <c r="B27" s="75" t="str">
        <f>INDEX(SUM!D:D,MATCH(SUM!$F$3,SUM!B:B,0),0)</f>
        <v>P005</v>
      </c>
      <c r="C27" s="74">
        <v>106</v>
      </c>
      <c r="D27" s="71" t="s">
        <v>986</v>
      </c>
      <c r="E27" s="74">
        <f t="shared" si="0"/>
        <v>2023</v>
      </c>
      <c r="F27" s="70" t="s">
        <v>584</v>
      </c>
      <c r="G27" s="75" t="s">
        <v>231</v>
      </c>
      <c r="H27" s="72" t="s">
        <v>635</v>
      </c>
      <c r="I27" s="146">
        <f>'07'!D26</f>
        <v>0</v>
      </c>
      <c r="J27" s="70" t="s">
        <v>4961</v>
      </c>
      <c r="K27" s="70" t="str">
        <f>INDEX(PA_EXTRACAOITEM!D:D,MATCH(F27,PA_EXTRACAOITEM!B:B,0),0)</f>
        <v>Inativo e pensionista</v>
      </c>
    </row>
    <row r="28" spans="2:11" ht="15">
      <c r="B28" s="75" t="str">
        <f>INDEX(SUM!D:D,MATCH(SUM!$F$3,SUM!B:B,0),0)</f>
        <v>P005</v>
      </c>
      <c r="C28" s="74">
        <v>106</v>
      </c>
      <c r="D28" s="71" t="s">
        <v>986</v>
      </c>
      <c r="E28" s="74">
        <f t="shared" si="0"/>
        <v>2023</v>
      </c>
      <c r="F28" s="70" t="s">
        <v>585</v>
      </c>
      <c r="G28" s="75" t="s">
        <v>232</v>
      </c>
      <c r="H28" s="72" t="s">
        <v>636</v>
      </c>
      <c r="I28" s="146">
        <f>'07'!D27</f>
        <v>0</v>
      </c>
      <c r="J28" s="70" t="s">
        <v>4961</v>
      </c>
      <c r="K28" s="70" t="str">
        <f>INDEX(PA_EXTRACAOITEM!D:D,MATCH(F28,PA_EXTRACAOITEM!B:B,0),0)</f>
        <v>Aposentadoria e Reforma</v>
      </c>
    </row>
    <row r="29" spans="2:11" ht="15">
      <c r="B29" s="75" t="str">
        <f>INDEX(SUM!D:D,MATCH(SUM!$F$3,SUM!B:B,0),0)</f>
        <v>P005</v>
      </c>
      <c r="C29" s="74">
        <v>106</v>
      </c>
      <c r="D29" s="71" t="s">
        <v>986</v>
      </c>
      <c r="E29" s="74">
        <f t="shared" si="0"/>
        <v>2023</v>
      </c>
      <c r="F29" s="70" t="s">
        <v>586</v>
      </c>
      <c r="G29" s="75" t="s">
        <v>233</v>
      </c>
      <c r="H29" s="72" t="s">
        <v>637</v>
      </c>
      <c r="I29" s="146">
        <f>'07'!D28</f>
        <v>0</v>
      </c>
      <c r="J29" s="70" t="s">
        <v>4961</v>
      </c>
      <c r="K29" s="70" t="str">
        <f>INDEX(PA_EXTRACAOITEM!D:D,MATCH(F29,PA_EXTRACAOITEM!B:B,0),0)</f>
        <v>Pensões</v>
      </c>
    </row>
    <row r="30" spans="2:11" ht="15">
      <c r="B30" s="75" t="str">
        <f>INDEX(SUM!D:D,MATCH(SUM!$F$3,SUM!B:B,0),0)</f>
        <v>P005</v>
      </c>
      <c r="C30" s="74">
        <v>106</v>
      </c>
      <c r="D30" s="71" t="s">
        <v>986</v>
      </c>
      <c r="E30" s="74">
        <f t="shared" si="0"/>
        <v>2023</v>
      </c>
      <c r="F30" s="70" t="s">
        <v>589</v>
      </c>
      <c r="G30" s="75" t="s">
        <v>236</v>
      </c>
      <c r="H30" s="72" t="s">
        <v>638</v>
      </c>
      <c r="I30" s="146">
        <f>'07'!D29</f>
        <v>0</v>
      </c>
      <c r="J30" s="70" t="s">
        <v>4961</v>
      </c>
      <c r="K30" s="70" t="str">
        <f>INDEX(PA_EXTRACAOITEM!D:D,MATCH(F30,PA_EXTRACAOITEM!B:B,0),0)</f>
        <v>Sentenças Judiciais</v>
      </c>
    </row>
    <row r="31" spans="2:11" ht="15">
      <c r="B31" s="75" t="str">
        <f>INDEX(SUM!D:D,MATCH(SUM!$F$3,SUM!B:B,0),0)</f>
        <v>P005</v>
      </c>
      <c r="C31" s="74">
        <v>106</v>
      </c>
      <c r="D31" s="71" t="s">
        <v>986</v>
      </c>
      <c r="E31" s="74">
        <f t="shared" si="0"/>
        <v>2023</v>
      </c>
      <c r="F31" s="70" t="s">
        <v>590</v>
      </c>
      <c r="G31" s="75" t="s">
        <v>237</v>
      </c>
      <c r="H31" s="72" t="s">
        <v>639</v>
      </c>
      <c r="I31" s="146">
        <f>'07'!D30</f>
        <v>0</v>
      </c>
      <c r="J31" s="70" t="s">
        <v>4961</v>
      </c>
      <c r="K31" s="70" t="str">
        <f>INDEX(PA_EXTRACAOITEM!D:D,MATCH(F31,PA_EXTRACAOITEM!B:B,0),0)</f>
        <v>Despesas de Exercícios Anteriores</v>
      </c>
    </row>
    <row r="32" spans="2:11" ht="15">
      <c r="B32" s="75" t="str">
        <f>INDEX(SUM!D:D,MATCH(SUM!$F$3,SUM!B:B,0),0)</f>
        <v>P005</v>
      </c>
      <c r="C32" s="74">
        <v>106</v>
      </c>
      <c r="D32" s="71" t="s">
        <v>986</v>
      </c>
      <c r="E32" s="74">
        <f t="shared" si="0"/>
        <v>2023</v>
      </c>
      <c r="F32" s="70" t="s">
        <v>591</v>
      </c>
      <c r="G32" s="75" t="s">
        <v>238</v>
      </c>
      <c r="H32" s="72" t="s">
        <v>640</v>
      </c>
      <c r="I32" s="146">
        <f>'07'!D31</f>
        <v>0</v>
      </c>
      <c r="J32" s="70" t="s">
        <v>4961</v>
      </c>
      <c r="K32" s="70" t="str">
        <f>INDEX(PA_EXTRACAOITEM!D:D,MATCH(F32,PA_EXTRACAOITEM!B:B,0),0)</f>
        <v>Outros (Especificar)</v>
      </c>
    </row>
    <row r="33" spans="2:11" ht="15">
      <c r="B33" s="75" t="str">
        <f>INDEX(SUM!D:D,MATCH(SUM!$F$3,SUM!B:B,0),0)</f>
        <v>P005</v>
      </c>
      <c r="C33" s="74">
        <v>106</v>
      </c>
      <c r="D33" s="71" t="s">
        <v>986</v>
      </c>
      <c r="E33" s="74">
        <f t="shared" si="0"/>
        <v>2023</v>
      </c>
      <c r="F33" s="70" t="s">
        <v>592</v>
      </c>
      <c r="G33" s="75" t="s">
        <v>239</v>
      </c>
      <c r="I33" s="146">
        <f>'07'!D32</f>
        <v>0</v>
      </c>
      <c r="J33" s="70" t="s">
        <v>4961</v>
      </c>
      <c r="K33" s="70">
        <f>INDEX(PA_EXTRACAOITEM!D:D,MATCH(F33,PA_EXTRACAOITEM!B:B,0),0)</f>
        <v>0</v>
      </c>
    </row>
    <row r="34" spans="2:11" ht="15">
      <c r="B34" s="75" t="str">
        <f>INDEX(SUM!D:D,MATCH(SUM!$F$3,SUM!B:B,0),0)</f>
        <v>P005</v>
      </c>
      <c r="C34" s="74">
        <v>106</v>
      </c>
      <c r="D34" s="71" t="s">
        <v>986</v>
      </c>
      <c r="E34" s="74">
        <f t="shared" si="0"/>
        <v>2023</v>
      </c>
      <c r="F34" s="70" t="s">
        <v>593</v>
      </c>
      <c r="G34" s="75" t="s">
        <v>240</v>
      </c>
      <c r="I34" s="146">
        <f>'07'!D33</f>
        <v>0</v>
      </c>
      <c r="J34" s="70" t="s">
        <v>4961</v>
      </c>
      <c r="K34" s="70">
        <f>INDEX(PA_EXTRACAOITEM!D:D,MATCH(F34,PA_EXTRACAOITEM!B:B,0),0)</f>
        <v>0</v>
      </c>
    </row>
    <row r="35" spans="2:11" ht="15">
      <c r="B35" s="75" t="str">
        <f>INDEX(SUM!D:D,MATCH(SUM!$F$3,SUM!B:B,0),0)</f>
        <v>P005</v>
      </c>
      <c r="C35" s="74">
        <v>106</v>
      </c>
      <c r="D35" s="71" t="s">
        <v>986</v>
      </c>
      <c r="E35" s="74">
        <f t="shared" si="0"/>
        <v>2023</v>
      </c>
      <c r="F35" s="70" t="s">
        <v>594</v>
      </c>
      <c r="G35" s="75" t="s">
        <v>241</v>
      </c>
      <c r="I35" s="146">
        <f>'07'!D34</f>
        <v>0</v>
      </c>
      <c r="J35" s="70" t="s">
        <v>4961</v>
      </c>
      <c r="K35" s="70">
        <f>INDEX(PA_EXTRACAOITEM!D:D,MATCH(F35,PA_EXTRACAOITEM!B:B,0),0)</f>
        <v>0</v>
      </c>
    </row>
    <row r="36" spans="1:11" s="178" customFormat="1" ht="15.75">
      <c r="A36" s="174"/>
      <c r="B36" s="175" t="str">
        <f>INDEX(SUM!D:D,MATCH(SUM!$F$3,SUM!B:B,0),0)</f>
        <v>P005</v>
      </c>
      <c r="C36" s="176">
        <v>106</v>
      </c>
      <c r="D36" s="177" t="s">
        <v>986</v>
      </c>
      <c r="E36" s="176">
        <f t="shared" si="0"/>
        <v>2023</v>
      </c>
      <c r="F36" s="181" t="s">
        <v>5009</v>
      </c>
      <c r="G36" s="75" t="s">
        <v>667</v>
      </c>
      <c r="H36" s="180" t="s">
        <v>4997</v>
      </c>
      <c r="I36" s="179">
        <f>'07'!D35</f>
        <v>0</v>
      </c>
      <c r="J36" s="70" t="s">
        <v>5010</v>
      </c>
      <c r="K36" s="70" t="e">
        <f>INDEX(PA_EXTRACAOITEM!D:D,MATCH(F36,PA_EXTRACAOITEM!B:B,0),0)</f>
        <v>#N/A</v>
      </c>
    </row>
    <row r="37" spans="2:11" ht="15">
      <c r="B37" s="75" t="str">
        <f>INDEX(SUM!D:D,MATCH(SUM!$F$3,SUM!B:B,0),0)</f>
        <v>P005</v>
      </c>
      <c r="C37" s="74">
        <v>106</v>
      </c>
      <c r="D37" s="71" t="s">
        <v>986</v>
      </c>
      <c r="E37" s="74">
        <f t="shared" si="0"/>
        <v>2023</v>
      </c>
      <c r="F37" s="70" t="s">
        <v>597</v>
      </c>
      <c r="G37" s="75" t="s">
        <v>244</v>
      </c>
      <c r="H37" s="72" t="s">
        <v>641</v>
      </c>
      <c r="I37" s="146">
        <f>'07'!D36</f>
        <v>0</v>
      </c>
      <c r="J37" s="70" t="s">
        <v>4961</v>
      </c>
      <c r="K37" s="70" t="str">
        <f>INDEX(PA_EXTRACAOITEM!D:D,MATCH(F37,PA_EXTRACAOITEM!B:B,0),0)</f>
        <v>Outras despesas de pessoal (Artigo 18, § 1º, da LRF)</v>
      </c>
    </row>
    <row r="38" spans="1:11" s="178" customFormat="1" ht="15.75">
      <c r="A38" s="174"/>
      <c r="B38" s="175" t="str">
        <f>INDEX(SUM!D:D,MATCH(SUM!$F$3,SUM!B:B,0),0)</f>
        <v>P005</v>
      </c>
      <c r="C38" s="176">
        <v>106</v>
      </c>
      <c r="D38" s="177" t="s">
        <v>986</v>
      </c>
      <c r="E38" s="176">
        <f t="shared" si="0"/>
        <v>2023</v>
      </c>
      <c r="F38" s="181" t="s">
        <v>5008</v>
      </c>
      <c r="G38" s="75" t="s">
        <v>4999</v>
      </c>
      <c r="H38" s="49" t="s">
        <v>5000</v>
      </c>
      <c r="I38" s="179">
        <f>'07'!D37</f>
        <v>0</v>
      </c>
      <c r="J38" s="70" t="s">
        <v>5010</v>
      </c>
      <c r="K38" s="70" t="e">
        <f>INDEX(PA_EXTRACAOITEM!D:D,MATCH(F38,PA_EXTRACAOITEM!B:B,0),0)</f>
        <v>#N/A</v>
      </c>
    </row>
    <row r="39" spans="2:11" ht="15">
      <c r="B39" s="75" t="str">
        <f>INDEX(SUM!D:D,MATCH(SUM!$F$3,SUM!B:B,0),0)</f>
        <v>P005</v>
      </c>
      <c r="C39" s="74">
        <v>106</v>
      </c>
      <c r="D39" s="71" t="s">
        <v>986</v>
      </c>
      <c r="E39" s="74">
        <f t="shared" si="0"/>
        <v>2023</v>
      </c>
      <c r="F39" s="70" t="s">
        <v>598</v>
      </c>
      <c r="G39" s="75" t="s">
        <v>245</v>
      </c>
      <c r="H39" s="72" t="s">
        <v>642</v>
      </c>
      <c r="I39" s="146">
        <f>'07'!D38</f>
        <v>0</v>
      </c>
      <c r="J39" s="70" t="s">
        <v>4961</v>
      </c>
      <c r="K39" s="70" t="str">
        <f>INDEX(PA_EXTRACAOITEM!D:D,MATCH(F39,PA_EXTRACAOITEM!B:B,0),0)</f>
        <v>DEDUÇÕES (Artigo 19, § 1º, da LRF)</v>
      </c>
    </row>
    <row r="40" spans="2:11" ht="15">
      <c r="B40" s="75" t="str">
        <f>INDEX(SUM!D:D,MATCH(SUM!$F$3,SUM!B:B,0),0)</f>
        <v>P005</v>
      </c>
      <c r="C40" s="74">
        <v>106</v>
      </c>
      <c r="D40" s="71" t="s">
        <v>986</v>
      </c>
      <c r="E40" s="74">
        <f t="shared" si="0"/>
        <v>2023</v>
      </c>
      <c r="F40" s="70" t="s">
        <v>599</v>
      </c>
      <c r="G40" s="75" t="s">
        <v>246</v>
      </c>
      <c r="H40" s="72" t="s">
        <v>643</v>
      </c>
      <c r="I40" s="146">
        <f>'07'!D39</f>
        <v>0</v>
      </c>
      <c r="J40" s="70" t="s">
        <v>4961</v>
      </c>
      <c r="K40" s="70" t="str">
        <f>INDEX(PA_EXTRACAOITEM!D:D,MATCH(F40,PA_EXTRACAOITEM!B:B,0),0)</f>
        <v>Indenização por demissão e incentivo à demissão voluntária (artigo 19, § 1o, incisos I e II, da LRF)</v>
      </c>
    </row>
    <row r="41" spans="2:11" ht="15">
      <c r="B41" s="75" t="str">
        <f>INDEX(SUM!D:D,MATCH(SUM!$F$3,SUM!B:B,0),0)</f>
        <v>P005</v>
      </c>
      <c r="C41" s="74">
        <v>106</v>
      </c>
      <c r="D41" s="71" t="s">
        <v>986</v>
      </c>
      <c r="E41" s="74">
        <f t="shared" si="0"/>
        <v>2023</v>
      </c>
      <c r="F41" s="70" t="s">
        <v>600</v>
      </c>
      <c r="G41" s="75" t="s">
        <v>247</v>
      </c>
      <c r="H41" s="72" t="s">
        <v>644</v>
      </c>
      <c r="I41" s="146">
        <f>'07'!D40</f>
        <v>0</v>
      </c>
      <c r="J41" s="70" t="s">
        <v>4961</v>
      </c>
      <c r="K41" s="70" t="str">
        <f>INDEX(PA_EXTRACAOITEM!D:D,MATCH(F41,PA_EXTRACAOITEM!B:B,0),0)</f>
        <v>Decorrentes de decisão judicial</v>
      </c>
    </row>
    <row r="42" spans="2:11" ht="15">
      <c r="B42" s="75" t="str">
        <f>INDEX(SUM!D:D,MATCH(SUM!$F$3,SUM!B:B,0),0)</f>
        <v>P005</v>
      </c>
      <c r="C42" s="74">
        <v>106</v>
      </c>
      <c r="D42" s="71" t="s">
        <v>986</v>
      </c>
      <c r="E42" s="74">
        <f t="shared" si="0"/>
        <v>2023</v>
      </c>
      <c r="F42" s="70" t="s">
        <v>601</v>
      </c>
      <c r="G42" s="75" t="s">
        <v>248</v>
      </c>
      <c r="H42" s="72" t="s">
        <v>645</v>
      </c>
      <c r="I42" s="146">
        <f>'07'!D41</f>
        <v>0</v>
      </c>
      <c r="J42" s="70" t="s">
        <v>4961</v>
      </c>
      <c r="K42" s="70" t="str">
        <f>INDEX(PA_EXTRACAOITEM!D:D,MATCH(F42,PA_EXTRACAOITEM!B:B,0),0)</f>
        <v>Despesas de exercícios anteriores</v>
      </c>
    </row>
    <row r="43" spans="2:11" ht="15">
      <c r="B43" s="75" t="str">
        <f>INDEX(SUM!D:D,MATCH(SUM!$F$3,SUM!B:B,0),0)</f>
        <v>P005</v>
      </c>
      <c r="C43" s="74">
        <v>106</v>
      </c>
      <c r="D43" s="71" t="s">
        <v>986</v>
      </c>
      <c r="E43" s="74">
        <f t="shared" si="0"/>
        <v>2023</v>
      </c>
      <c r="F43" s="70" t="s">
        <v>602</v>
      </c>
      <c r="G43" s="75" t="s">
        <v>250</v>
      </c>
      <c r="H43" s="72" t="s">
        <v>646</v>
      </c>
      <c r="I43" s="146">
        <f>'07'!D42</f>
        <v>0</v>
      </c>
      <c r="J43" s="70" t="s">
        <v>4961</v>
      </c>
      <c r="K43" s="70" t="str">
        <f>INDEX(PA_EXTRACAOITEM!D:D,MATCH(F43,PA_EXTRACAOITEM!B:B,0),0)</f>
        <v>Inativos e pensionistas com recursos vinculados (artigo 19, inciso VI, da LRF)</v>
      </c>
    </row>
    <row r="44" spans="2:10" ht="15">
      <c r="B44" s="75" t="str">
        <f>INDEX(SUM!D:D,MATCH(SUM!$F$3,SUM!B:B,0),0)</f>
        <v>P005</v>
      </c>
      <c r="C44" s="74">
        <v>106</v>
      </c>
      <c r="D44" s="71" t="s">
        <v>986</v>
      </c>
      <c r="E44" s="74">
        <f t="shared" si="0"/>
        <v>2023</v>
      </c>
      <c r="F44" s="170" t="s">
        <v>4994</v>
      </c>
      <c r="G44" s="75" t="str">
        <f>+'07'!B43</f>
        <v>02.04.01</v>
      </c>
      <c r="H44" s="75" t="str">
        <f>+'07'!C43</f>
        <v>Total da despesa com Inativos e Pensionistas</v>
      </c>
      <c r="I44" s="146">
        <f>+'07'!D43</f>
        <v>0</v>
      </c>
      <c r="J44" s="70" t="s">
        <v>4991</v>
      </c>
    </row>
    <row r="45" spans="2:10" ht="15">
      <c r="B45" s="75" t="str">
        <f>INDEX(SUM!D:D,MATCH(SUM!$F$3,SUM!B:B,0),0)</f>
        <v>P005</v>
      </c>
      <c r="C45" s="74">
        <v>106</v>
      </c>
      <c r="D45" s="71" t="s">
        <v>986</v>
      </c>
      <c r="E45" s="74">
        <f t="shared" si="0"/>
        <v>2023</v>
      </c>
      <c r="F45" s="170" t="s">
        <v>4995</v>
      </c>
      <c r="G45" s="75" t="str">
        <f>+'07'!B44</f>
        <v>02.04.02</v>
      </c>
      <c r="H45" s="75" t="str">
        <f>+'07'!C44</f>
        <v>(-) Transferências de recursos para cobertura de deficit financeiro ou insuficiência financeira</v>
      </c>
      <c r="I45" s="146">
        <f>+'07'!D44</f>
        <v>0</v>
      </c>
      <c r="J45" s="70" t="s">
        <v>4991</v>
      </c>
    </row>
    <row r="46" spans="2:11" ht="15">
      <c r="B46" s="75" t="str">
        <f>INDEX(SUM!D:D,MATCH(SUM!$F$3,SUM!B:B,0),0)</f>
        <v>P005</v>
      </c>
      <c r="C46" s="74">
        <v>106</v>
      </c>
      <c r="D46" s="71" t="s">
        <v>986</v>
      </c>
      <c r="E46" s="74">
        <f t="shared" si="0"/>
        <v>2023</v>
      </c>
      <c r="F46" s="70" t="s">
        <v>603</v>
      </c>
      <c r="G46" s="75" t="s">
        <v>251</v>
      </c>
      <c r="H46" s="72" t="s">
        <v>647</v>
      </c>
      <c r="I46" s="146">
        <f>'07'!D45</f>
        <v>0</v>
      </c>
      <c r="J46" s="70" t="s">
        <v>4961</v>
      </c>
      <c r="K46" s="70" t="str">
        <f>INDEX(PA_EXTRACAOITEM!D:D,MATCH(F46,PA_EXTRACAOITEM!B:B,0),0)</f>
        <v>Outras deduções (Especificar)</v>
      </c>
    </row>
    <row r="47" spans="2:11" ht="15">
      <c r="B47" s="75" t="str">
        <f>INDEX(SUM!D:D,MATCH(SUM!$F$3,SUM!B:B,0),0)</f>
        <v>P005</v>
      </c>
      <c r="C47" s="74">
        <v>106</v>
      </c>
      <c r="D47" s="71" t="s">
        <v>986</v>
      </c>
      <c r="E47" s="74">
        <f t="shared" si="0"/>
        <v>2023</v>
      </c>
      <c r="F47" s="70" t="s">
        <v>604</v>
      </c>
      <c r="G47" s="75" t="s">
        <v>252</v>
      </c>
      <c r="I47" s="146">
        <f>'07'!D46</f>
        <v>0</v>
      </c>
      <c r="J47" s="70" t="s">
        <v>4961</v>
      </c>
      <c r="K47" s="70">
        <f>INDEX(PA_EXTRACAOITEM!D:D,MATCH(F47,PA_EXTRACAOITEM!B:B,0),0)</f>
        <v>0</v>
      </c>
    </row>
    <row r="48" spans="2:11" ht="15">
      <c r="B48" s="75" t="str">
        <f>INDEX(SUM!D:D,MATCH(SUM!$F$3,SUM!B:B,0),0)</f>
        <v>P005</v>
      </c>
      <c r="C48" s="74">
        <v>106</v>
      </c>
      <c r="D48" s="71" t="s">
        <v>986</v>
      </c>
      <c r="E48" s="74">
        <f t="shared" si="0"/>
        <v>2023</v>
      </c>
      <c r="F48" s="70" t="s">
        <v>605</v>
      </c>
      <c r="G48" s="75" t="s">
        <v>253</v>
      </c>
      <c r="I48" s="146">
        <f>'07'!D47</f>
        <v>0</v>
      </c>
      <c r="J48" s="70" t="s">
        <v>4961</v>
      </c>
      <c r="K48" s="70">
        <f>INDEX(PA_EXTRACAOITEM!D:D,MATCH(F48,PA_EXTRACAOITEM!B:B,0),0)</f>
        <v>0</v>
      </c>
    </row>
    <row r="49" spans="2:11" ht="15">
      <c r="B49" s="75" t="str">
        <f>INDEX(SUM!D:D,MATCH(SUM!$F$3,SUM!B:B,0),0)</f>
        <v>P005</v>
      </c>
      <c r="C49" s="74">
        <v>106</v>
      </c>
      <c r="D49" s="71" t="s">
        <v>986</v>
      </c>
      <c r="E49" s="74">
        <f t="shared" si="0"/>
        <v>2023</v>
      </c>
      <c r="F49" s="70" t="s">
        <v>609</v>
      </c>
      <c r="G49" s="75" t="s">
        <v>257</v>
      </c>
      <c r="H49" s="72" t="s">
        <v>648</v>
      </c>
      <c r="I49" s="146">
        <f>'07'!D48</f>
        <v>3052877.14</v>
      </c>
      <c r="J49" s="70" t="s">
        <v>4961</v>
      </c>
      <c r="K49" s="70" t="str">
        <f>INDEX(PA_EXTRACAOITEM!D:D,MATCH(F49,PA_EXTRACAOITEM!B:B,0),0)</f>
        <v>TOTAL (01-02)</v>
      </c>
    </row>
    <row r="50" spans="2:11" ht="15">
      <c r="B50" s="75" t="str">
        <f>INDEX(SUM!D:D,MATCH(SUM!$F$3,SUM!B:B,0),0)</f>
        <v>P005</v>
      </c>
      <c r="C50" s="74">
        <v>106</v>
      </c>
      <c r="D50" s="71" t="s">
        <v>986</v>
      </c>
      <c r="E50" s="74">
        <f t="shared" si="0"/>
        <v>2023</v>
      </c>
      <c r="F50" s="70" t="s">
        <v>610</v>
      </c>
      <c r="G50" s="75" t="s">
        <v>258</v>
      </c>
      <c r="H50" s="72" t="s">
        <v>649</v>
      </c>
      <c r="I50" s="149">
        <v>0</v>
      </c>
      <c r="J50" s="70" t="s">
        <v>4961</v>
      </c>
      <c r="K50" s="70" t="str">
        <f>INDEX(PA_EXTRACAOITEM!D:D,MATCH(F50,PA_EXTRACAOITEM!B:B,0),0)</f>
        <v>COMPROMETIMENTO DA DTP (03/04x100)</v>
      </c>
    </row>
    <row r="51" spans="2:11" ht="15">
      <c r="B51" s="75" t="str">
        <f>INDEX(SUM!D:D,MATCH(SUM!$F$3,SUM!B:B,0),0)</f>
        <v>P005</v>
      </c>
      <c r="C51" s="74">
        <v>106</v>
      </c>
      <c r="D51" s="71" t="s">
        <v>986</v>
      </c>
      <c r="E51" s="74">
        <f t="shared" si="0"/>
        <v>2023</v>
      </c>
      <c r="F51" s="70" t="s">
        <v>611</v>
      </c>
      <c r="G51" s="75" t="s">
        <v>17</v>
      </c>
      <c r="H51" s="72" t="s">
        <v>650</v>
      </c>
      <c r="I51" s="76">
        <f>'07'!C20</f>
        <v>0</v>
      </c>
      <c r="J51" s="70" t="s">
        <v>4961</v>
      </c>
      <c r="K51" s="70" t="e">
        <f>INDEX(PA_EXTRACAOITEM!D:D,MATCH(F51,PA_EXTRACAOITEM!B:B,0),0)</f>
        <v>#N/A</v>
      </c>
    </row>
    <row r="52" spans="2:11" ht="15">
      <c r="B52" s="75" t="str">
        <f>INDEX(SUM!D:D,MATCH(SUM!$F$3,SUM!B:B,0),0)</f>
        <v>P005</v>
      </c>
      <c r="C52" s="74">
        <v>106</v>
      </c>
      <c r="D52" s="71" t="s">
        <v>986</v>
      </c>
      <c r="E52" s="74">
        <f t="shared" si="0"/>
        <v>2023</v>
      </c>
      <c r="F52" s="70" t="s">
        <v>612</v>
      </c>
      <c r="G52" s="75" t="s">
        <v>17</v>
      </c>
      <c r="H52" s="72" t="s">
        <v>650</v>
      </c>
      <c r="I52" s="76">
        <f>'07'!C21</f>
        <v>0</v>
      </c>
      <c r="J52" s="70" t="s">
        <v>4961</v>
      </c>
      <c r="K52" s="70" t="e">
        <f>INDEX(PA_EXTRACAOITEM!D:D,MATCH(F52,PA_EXTRACAOITEM!B:B,0),0)</f>
        <v>#N/A</v>
      </c>
    </row>
    <row r="53" spans="2:11" ht="15">
      <c r="B53" s="75" t="str">
        <f>INDEX(SUM!D:D,MATCH(SUM!$F$3,SUM!B:B,0),0)</f>
        <v>P005</v>
      </c>
      <c r="C53" s="74">
        <v>106</v>
      </c>
      <c r="D53" s="71" t="s">
        <v>986</v>
      </c>
      <c r="E53" s="74">
        <f t="shared" si="0"/>
        <v>2023</v>
      </c>
      <c r="F53" s="70" t="s">
        <v>613</v>
      </c>
      <c r="G53" s="75" t="s">
        <v>17</v>
      </c>
      <c r="H53" s="72" t="s">
        <v>650</v>
      </c>
      <c r="I53" s="76">
        <f>'07'!C22</f>
        <v>0</v>
      </c>
      <c r="J53" s="70" t="s">
        <v>4961</v>
      </c>
      <c r="K53" s="70" t="e">
        <f>INDEX(PA_EXTRACAOITEM!D:D,MATCH(F53,PA_EXTRACAOITEM!B:B,0),0)</f>
        <v>#N/A</v>
      </c>
    </row>
    <row r="54" spans="2:11" ht="15">
      <c r="B54" s="75" t="str">
        <f>INDEX(SUM!D:D,MATCH(SUM!$F$3,SUM!B:B,0),0)</f>
        <v>P005</v>
      </c>
      <c r="C54" s="74">
        <v>106</v>
      </c>
      <c r="D54" s="71" t="s">
        <v>986</v>
      </c>
      <c r="E54" s="74">
        <f t="shared" si="0"/>
        <v>2023</v>
      </c>
      <c r="F54" s="70" t="s">
        <v>614</v>
      </c>
      <c r="G54" s="75" t="s">
        <v>17</v>
      </c>
      <c r="H54" s="72" t="s">
        <v>650</v>
      </c>
      <c r="I54" s="76">
        <f>'07'!C32</f>
        <v>0</v>
      </c>
      <c r="J54" s="70" t="s">
        <v>4961</v>
      </c>
      <c r="K54" s="70" t="e">
        <f>INDEX(PA_EXTRACAOITEM!D:D,MATCH(F54,PA_EXTRACAOITEM!B:B,0),0)</f>
        <v>#N/A</v>
      </c>
    </row>
    <row r="55" spans="2:11" ht="15">
      <c r="B55" s="75" t="str">
        <f>INDEX(SUM!D:D,MATCH(SUM!$F$3,SUM!B:B,0),0)</f>
        <v>P005</v>
      </c>
      <c r="C55" s="74">
        <v>106</v>
      </c>
      <c r="D55" s="71" t="s">
        <v>986</v>
      </c>
      <c r="E55" s="74">
        <f t="shared" si="0"/>
        <v>2023</v>
      </c>
      <c r="F55" s="70" t="s">
        <v>615</v>
      </c>
      <c r="G55" s="75" t="s">
        <v>17</v>
      </c>
      <c r="H55" s="72" t="s">
        <v>650</v>
      </c>
      <c r="I55" s="76">
        <f>'07'!C33</f>
        <v>0</v>
      </c>
      <c r="J55" s="70" t="s">
        <v>4961</v>
      </c>
      <c r="K55" s="70" t="e">
        <f>INDEX(PA_EXTRACAOITEM!D:D,MATCH(F55,PA_EXTRACAOITEM!B:B,0),0)</f>
        <v>#N/A</v>
      </c>
    </row>
    <row r="56" spans="2:11" ht="15">
      <c r="B56" s="75" t="str">
        <f>INDEX(SUM!D:D,MATCH(SUM!$F$3,SUM!B:B,0),0)</f>
        <v>P005</v>
      </c>
      <c r="C56" s="74">
        <v>106</v>
      </c>
      <c r="D56" s="71" t="s">
        <v>986</v>
      </c>
      <c r="E56" s="74">
        <f t="shared" si="0"/>
        <v>2023</v>
      </c>
      <c r="F56" s="70" t="s">
        <v>616</v>
      </c>
      <c r="G56" s="75" t="s">
        <v>17</v>
      </c>
      <c r="H56" s="72" t="s">
        <v>650</v>
      </c>
      <c r="I56" s="76">
        <f>'07'!C34</f>
        <v>0</v>
      </c>
      <c r="J56" s="70" t="s">
        <v>4961</v>
      </c>
      <c r="K56" s="70" t="e">
        <f>INDEX(PA_EXTRACAOITEM!D:D,MATCH(F56,PA_EXTRACAOITEM!B:B,0),0)</f>
        <v>#N/A</v>
      </c>
    </row>
    <row r="57" spans="2:11" ht="15">
      <c r="B57" s="75" t="str">
        <f>INDEX(SUM!D:D,MATCH(SUM!$F$3,SUM!B:B,0),0)</f>
        <v>P005</v>
      </c>
      <c r="C57" s="74">
        <v>106</v>
      </c>
      <c r="D57" s="71" t="s">
        <v>986</v>
      </c>
      <c r="E57" s="74">
        <f t="shared" si="0"/>
        <v>2023</v>
      </c>
      <c r="F57" s="70" t="s">
        <v>617</v>
      </c>
      <c r="G57" s="75" t="s">
        <v>17</v>
      </c>
      <c r="H57" s="72" t="s">
        <v>650</v>
      </c>
      <c r="I57" s="76">
        <f>'07'!C46</f>
        <v>0</v>
      </c>
      <c r="J57" s="70" t="s">
        <v>4961</v>
      </c>
      <c r="K57" s="70" t="e">
        <f>INDEX(PA_EXTRACAOITEM!D:D,MATCH(F57,PA_EXTRACAOITEM!B:B,0),0)</f>
        <v>#N/A</v>
      </c>
    </row>
    <row r="58" spans="2:11" ht="15">
      <c r="B58" s="75" t="str">
        <f>INDEX(SUM!D:D,MATCH(SUM!$F$3,SUM!B:B,0),0)</f>
        <v>P005</v>
      </c>
      <c r="C58" s="74">
        <v>106</v>
      </c>
      <c r="D58" s="71" t="s">
        <v>986</v>
      </c>
      <c r="E58" s="74">
        <f t="shared" si="0"/>
        <v>2023</v>
      </c>
      <c r="F58" s="70" t="s">
        <v>618</v>
      </c>
      <c r="G58" s="75" t="s">
        <v>17</v>
      </c>
      <c r="H58" s="72" t="s">
        <v>650</v>
      </c>
      <c r="I58" s="76">
        <f>'07'!C47</f>
        <v>0</v>
      </c>
      <c r="J58" s="70" t="s">
        <v>4961</v>
      </c>
      <c r="K58" s="70" t="e">
        <f>INDEX(PA_EXTRACAOITEM!D:D,MATCH(F58,PA_EXTRACAOITEM!B:B,0),0)</f>
        <v>#N/A</v>
      </c>
    </row>
    <row r="59" spans="2:11" ht="15">
      <c r="B59" s="75" t="str">
        <f>INDEX(SUM!D:D,MATCH(SUM!$F$3,SUM!B:B,0),0)</f>
        <v>P005</v>
      </c>
      <c r="C59" s="74">
        <v>115</v>
      </c>
      <c r="D59" s="71" t="s">
        <v>987</v>
      </c>
      <c r="E59" s="74">
        <f t="shared" si="0"/>
        <v>2023</v>
      </c>
      <c r="F59" s="70" t="s">
        <v>684</v>
      </c>
      <c r="G59" s="71" t="s">
        <v>17</v>
      </c>
      <c r="H59" s="75" t="s">
        <v>685</v>
      </c>
      <c r="I59" s="76">
        <v>20042.35</v>
      </c>
      <c r="J59" s="70" t="s">
        <v>4961</v>
      </c>
      <c r="K59" s="70" t="str">
        <f>INDEX(PA_EXTRACAOITEM!D:D,MATCH(F59,PA_EXTRACAOITEM!B:B,0),0)</f>
        <v>% do subsídio do deputado estadual (art. 29, VI, CF) - Janeiro</v>
      </c>
    </row>
    <row r="60" spans="2:11" ht="15">
      <c r="B60" s="75" t="str">
        <f>INDEX(SUM!D:D,MATCH(SUM!$F$3,SUM!B:B,0),0)</f>
        <v>P005</v>
      </c>
      <c r="C60" s="74">
        <v>115</v>
      </c>
      <c r="D60" s="71" t="s">
        <v>987</v>
      </c>
      <c r="E60" s="74">
        <f t="shared" si="0"/>
        <v>2023</v>
      </c>
      <c r="F60" s="70" t="s">
        <v>686</v>
      </c>
      <c r="G60" s="71" t="s">
        <v>17</v>
      </c>
      <c r="H60" s="75" t="s">
        <v>685</v>
      </c>
      <c r="I60" s="76">
        <v>20042.35</v>
      </c>
      <c r="J60" s="70" t="s">
        <v>4961</v>
      </c>
      <c r="K60" s="70" t="str">
        <f>INDEX(PA_EXTRACAOITEM!D:D,MATCH(F60,PA_EXTRACAOITEM!B:B,0),0)</f>
        <v>% do subsídio do deputado estadual (art. 29, VI, CF) - Fevereiro</v>
      </c>
    </row>
    <row r="61" spans="2:11" ht="15">
      <c r="B61" s="75" t="str">
        <f>INDEX(SUM!D:D,MATCH(SUM!$F$3,SUM!B:B,0),0)</f>
        <v>P005</v>
      </c>
      <c r="C61" s="74">
        <v>115</v>
      </c>
      <c r="D61" s="71" t="s">
        <v>987</v>
      </c>
      <c r="E61" s="74">
        <f t="shared" si="0"/>
        <v>2023</v>
      </c>
      <c r="F61" s="70" t="s">
        <v>687</v>
      </c>
      <c r="G61" s="71" t="s">
        <v>17</v>
      </c>
      <c r="H61" s="75" t="s">
        <v>685</v>
      </c>
      <c r="I61" s="76">
        <v>20042.35</v>
      </c>
      <c r="J61" s="70" t="s">
        <v>4961</v>
      </c>
      <c r="K61" s="70" t="str">
        <f>INDEX(PA_EXTRACAOITEM!D:D,MATCH(F61,PA_EXTRACAOITEM!B:B,0),0)</f>
        <v>% do subsídio do deputado estadual (art. 29, VI, CF) - Março</v>
      </c>
    </row>
    <row r="62" spans="2:11" ht="15">
      <c r="B62" s="75" t="str">
        <f>INDEX(SUM!D:D,MATCH(SUM!$F$3,SUM!B:B,0),0)</f>
        <v>P005</v>
      </c>
      <c r="C62" s="74">
        <v>115</v>
      </c>
      <c r="D62" s="71" t="s">
        <v>987</v>
      </c>
      <c r="E62" s="74">
        <f t="shared" si="0"/>
        <v>2023</v>
      </c>
      <c r="F62" s="70" t="s">
        <v>688</v>
      </c>
      <c r="G62" s="71" t="s">
        <v>17</v>
      </c>
      <c r="H62" s="75" t="s">
        <v>685</v>
      </c>
      <c r="I62" s="76">
        <v>20042.35</v>
      </c>
      <c r="J62" s="70" t="s">
        <v>4961</v>
      </c>
      <c r="K62" s="70" t="str">
        <f>INDEX(PA_EXTRACAOITEM!D:D,MATCH(F62,PA_EXTRACAOITEM!B:B,0),0)</f>
        <v>% do subsídio do deputado estadual (art. 29, VI, CF) - Abril</v>
      </c>
    </row>
    <row r="63" spans="2:11" ht="15">
      <c r="B63" s="75" t="str">
        <f>INDEX(SUM!D:D,MATCH(SUM!$F$3,SUM!B:B,0),0)</f>
        <v>P005</v>
      </c>
      <c r="C63" s="74">
        <v>115</v>
      </c>
      <c r="D63" s="71" t="s">
        <v>987</v>
      </c>
      <c r="E63" s="74">
        <f t="shared" si="0"/>
        <v>2023</v>
      </c>
      <c r="F63" s="70" t="s">
        <v>689</v>
      </c>
      <c r="G63" s="71" t="s">
        <v>17</v>
      </c>
      <c r="H63" s="75" t="s">
        <v>685</v>
      </c>
      <c r="I63" s="76">
        <v>20042.35</v>
      </c>
      <c r="J63" s="70" t="s">
        <v>4961</v>
      </c>
      <c r="K63" s="70" t="str">
        <f>INDEX(PA_EXTRACAOITEM!D:D,MATCH(F63,PA_EXTRACAOITEM!B:B,0),0)</f>
        <v>% do subsídio do deputado estadual (art. 29, VI, CF) - Maio</v>
      </c>
    </row>
    <row r="64" spans="2:11" ht="15">
      <c r="B64" s="75" t="str">
        <f>INDEX(SUM!D:D,MATCH(SUM!$F$3,SUM!B:B,0),0)</f>
        <v>P005</v>
      </c>
      <c r="C64" s="74">
        <v>115</v>
      </c>
      <c r="D64" s="71" t="s">
        <v>987</v>
      </c>
      <c r="E64" s="74">
        <f t="shared" si="0"/>
        <v>2023</v>
      </c>
      <c r="F64" s="70" t="s">
        <v>690</v>
      </c>
      <c r="G64" s="71" t="s">
        <v>17</v>
      </c>
      <c r="H64" s="75" t="s">
        <v>685</v>
      </c>
      <c r="I64" s="76">
        <v>20042.35</v>
      </c>
      <c r="J64" s="70" t="s">
        <v>4961</v>
      </c>
      <c r="K64" s="70" t="str">
        <f>INDEX(PA_EXTRACAOITEM!D:D,MATCH(F64,PA_EXTRACAOITEM!B:B,0),0)</f>
        <v>% do subsídio do deputado estadual (art. 29, VI, CF) - Junho</v>
      </c>
    </row>
    <row r="65" spans="2:11" ht="15">
      <c r="B65" s="75" t="str">
        <f>INDEX(SUM!D:D,MATCH(SUM!$F$3,SUM!B:B,0),0)</f>
        <v>P005</v>
      </c>
      <c r="C65" s="74">
        <v>115</v>
      </c>
      <c r="D65" s="71" t="s">
        <v>987</v>
      </c>
      <c r="E65" s="74">
        <f aca="true" t="shared" si="1" ref="E65:E129">$E$3</f>
        <v>2023</v>
      </c>
      <c r="F65" s="70" t="s">
        <v>691</v>
      </c>
      <c r="G65" s="71" t="s">
        <v>17</v>
      </c>
      <c r="H65" s="75" t="s">
        <v>685</v>
      </c>
      <c r="I65" s="76">
        <v>20042.35</v>
      </c>
      <c r="J65" s="70" t="s">
        <v>4961</v>
      </c>
      <c r="K65" s="70" t="str">
        <f>INDEX(PA_EXTRACAOITEM!D:D,MATCH(F65,PA_EXTRACAOITEM!B:B,0),0)</f>
        <v>% do subsídio do deputado estadual (art. 29, VI, CF) - Julho</v>
      </c>
    </row>
    <row r="66" spans="2:11" ht="15">
      <c r="B66" s="75" t="str">
        <f>INDEX(SUM!D:D,MATCH(SUM!$F$3,SUM!B:B,0),0)</f>
        <v>P005</v>
      </c>
      <c r="C66" s="74">
        <v>115</v>
      </c>
      <c r="D66" s="71" t="s">
        <v>987</v>
      </c>
      <c r="E66" s="74">
        <f t="shared" si="1"/>
        <v>2023</v>
      </c>
      <c r="F66" s="70" t="s">
        <v>692</v>
      </c>
      <c r="G66" s="71" t="s">
        <v>17</v>
      </c>
      <c r="H66" s="75" t="s">
        <v>685</v>
      </c>
      <c r="I66" s="76">
        <v>20042.35</v>
      </c>
      <c r="J66" s="70" t="s">
        <v>4961</v>
      </c>
      <c r="K66" s="70" t="str">
        <f>INDEX(PA_EXTRACAOITEM!D:D,MATCH(F66,PA_EXTRACAOITEM!B:B,0),0)</f>
        <v>% do subsídio do deputado estadual (art. 29, VI, CF) - Agosto</v>
      </c>
    </row>
    <row r="67" spans="2:11" ht="15">
      <c r="B67" s="75" t="str">
        <f>INDEX(SUM!D:D,MATCH(SUM!$F$3,SUM!B:B,0),0)</f>
        <v>P005</v>
      </c>
      <c r="C67" s="74">
        <v>115</v>
      </c>
      <c r="D67" s="71" t="s">
        <v>987</v>
      </c>
      <c r="E67" s="74">
        <f t="shared" si="1"/>
        <v>2023</v>
      </c>
      <c r="F67" s="70" t="s">
        <v>693</v>
      </c>
      <c r="G67" s="71" t="s">
        <v>17</v>
      </c>
      <c r="H67" s="75" t="s">
        <v>685</v>
      </c>
      <c r="I67" s="76">
        <v>20042.35</v>
      </c>
      <c r="J67" s="70" t="s">
        <v>4961</v>
      </c>
      <c r="K67" s="70" t="str">
        <f>INDEX(PA_EXTRACAOITEM!D:D,MATCH(F67,PA_EXTRACAOITEM!B:B,0),0)</f>
        <v>% do subsídio do deputado estadual (art. 29, VI, CF) - Setembro</v>
      </c>
    </row>
    <row r="68" spans="2:11" ht="15">
      <c r="B68" s="75" t="str">
        <f>INDEX(SUM!D:D,MATCH(SUM!$F$3,SUM!B:B,0),0)</f>
        <v>P005</v>
      </c>
      <c r="C68" s="74">
        <v>115</v>
      </c>
      <c r="D68" s="71" t="s">
        <v>987</v>
      </c>
      <c r="E68" s="74">
        <f t="shared" si="1"/>
        <v>2023</v>
      </c>
      <c r="F68" s="70" t="s">
        <v>694</v>
      </c>
      <c r="G68" s="71" t="s">
        <v>17</v>
      </c>
      <c r="H68" s="75" t="s">
        <v>685</v>
      </c>
      <c r="I68" s="76">
        <v>20042.35</v>
      </c>
      <c r="J68" s="70" t="s">
        <v>4961</v>
      </c>
      <c r="K68" s="70" t="str">
        <f>INDEX(PA_EXTRACAOITEM!D:D,MATCH(F68,PA_EXTRACAOITEM!B:B,0),0)</f>
        <v>% do subsídio do deputado estadual (art. 29, VI, CF) - Outubro</v>
      </c>
    </row>
    <row r="69" spans="2:11" ht="15">
      <c r="B69" s="75" t="str">
        <f>INDEX(SUM!D:D,MATCH(SUM!$F$3,SUM!B:B,0),0)</f>
        <v>P005</v>
      </c>
      <c r="C69" s="74">
        <v>115</v>
      </c>
      <c r="D69" s="71" t="s">
        <v>987</v>
      </c>
      <c r="E69" s="74">
        <f t="shared" si="1"/>
        <v>2023</v>
      </c>
      <c r="F69" s="70" t="s">
        <v>695</v>
      </c>
      <c r="G69" s="71" t="s">
        <v>17</v>
      </c>
      <c r="H69" s="75" t="s">
        <v>685</v>
      </c>
      <c r="I69" s="76">
        <v>20042.35</v>
      </c>
      <c r="J69" s="70" t="s">
        <v>4961</v>
      </c>
      <c r="K69" s="70" t="str">
        <f>INDEX(PA_EXTRACAOITEM!D:D,MATCH(F69,PA_EXTRACAOITEM!B:B,0),0)</f>
        <v>% do subsídio do deputado estadual (art. 29, VI, CF) - Novembro</v>
      </c>
    </row>
    <row r="70" spans="2:11" ht="15">
      <c r="B70" s="75" t="str">
        <f>INDEX(SUM!D:D,MATCH(SUM!$F$3,SUM!B:B,0),0)</f>
        <v>P005</v>
      </c>
      <c r="C70" s="74">
        <v>115</v>
      </c>
      <c r="D70" s="71" t="s">
        <v>987</v>
      </c>
      <c r="E70" s="74">
        <f t="shared" si="1"/>
        <v>2023</v>
      </c>
      <c r="F70" s="70" t="s">
        <v>696</v>
      </c>
      <c r="G70" s="71" t="s">
        <v>17</v>
      </c>
      <c r="H70" s="75" t="s">
        <v>685</v>
      </c>
      <c r="I70" s="76">
        <v>20042.35</v>
      </c>
      <c r="J70" s="70" t="s">
        <v>4961</v>
      </c>
      <c r="K70" s="70" t="str">
        <f>INDEX(PA_EXTRACAOITEM!D:D,MATCH(F70,PA_EXTRACAOITEM!B:B,0),0)</f>
        <v>% do subsídio do deputado estadual (art. 29, VI, CF) - Dezembro</v>
      </c>
    </row>
    <row r="71" spans="2:11" ht="15">
      <c r="B71" s="75" t="str">
        <f>INDEX(SUM!D:D,MATCH(SUM!$F$3,SUM!B:B,0),0)</f>
        <v>P005</v>
      </c>
      <c r="C71" s="74">
        <v>115</v>
      </c>
      <c r="D71" s="71" t="s">
        <v>987</v>
      </c>
      <c r="E71" s="74">
        <f t="shared" si="1"/>
        <v>2023</v>
      </c>
      <c r="F71" s="70" t="s">
        <v>697</v>
      </c>
      <c r="G71" s="71" t="s">
        <v>17</v>
      </c>
      <c r="H71" s="75" t="s">
        <v>685</v>
      </c>
      <c r="I71" s="76">
        <v>20042.35</v>
      </c>
      <c r="J71" s="70" t="s">
        <v>4961</v>
      </c>
      <c r="K71" s="70" t="str">
        <f>INDEX(PA_EXTRACAOITEM!D:D,MATCH(F71,PA_EXTRACAOITEM!B:B,0),0)</f>
        <v>% do subsídio do deputado estadual (art. 29, VI, CF) - 13° Salário</v>
      </c>
    </row>
    <row r="72" spans="2:11" ht="15">
      <c r="B72" s="75" t="str">
        <f>INDEX(SUM!D:D,MATCH(SUM!$F$3,SUM!B:B,0),0)</f>
        <v>P005</v>
      </c>
      <c r="C72" s="74">
        <v>115</v>
      </c>
      <c r="D72" s="71" t="s">
        <v>987</v>
      </c>
      <c r="E72" s="74">
        <f t="shared" si="1"/>
        <v>2023</v>
      </c>
      <c r="F72" s="70" t="s">
        <v>698</v>
      </c>
      <c r="G72" s="150" t="str">
        <f>'03'!B10</f>
        <v>01</v>
      </c>
      <c r="H72" s="75" t="s">
        <v>991</v>
      </c>
      <c r="I72" s="76">
        <f>'03'!H10</f>
        <v>7596</v>
      </c>
      <c r="J72" s="70" t="s">
        <v>4961</v>
      </c>
      <c r="K72" s="70" t="str">
        <f>INDEX(PA_EXTRACAOITEM!D:D,MATCH(F72,PA_EXTRACAOITEM!B:B,0),0)</f>
        <v>Subsídio do Vereador fixado por normativo municipal - Janeiro</v>
      </c>
    </row>
    <row r="73" spans="2:11" ht="15">
      <c r="B73" s="75" t="str">
        <f>INDEX(SUM!D:D,MATCH(SUM!$F$3,SUM!B:B,0),0)</f>
        <v>P005</v>
      </c>
      <c r="C73" s="74">
        <v>115</v>
      </c>
      <c r="D73" s="71" t="s">
        <v>987</v>
      </c>
      <c r="E73" s="74">
        <f t="shared" si="1"/>
        <v>2023</v>
      </c>
      <c r="F73" s="70" t="s">
        <v>699</v>
      </c>
      <c r="G73" s="150" t="str">
        <f>'03'!B11</f>
        <v>02</v>
      </c>
      <c r="H73" s="75" t="s">
        <v>992</v>
      </c>
      <c r="I73" s="76">
        <f>'03'!H11</f>
        <v>7596</v>
      </c>
      <c r="J73" s="70" t="s">
        <v>4961</v>
      </c>
      <c r="K73" s="70" t="str">
        <f>INDEX(PA_EXTRACAOITEM!D:D,MATCH(F73,PA_EXTRACAOITEM!B:B,0),0)</f>
        <v>Subsídio do Vereador fixado por normativo municipal - Fevereiro</v>
      </c>
    </row>
    <row r="74" spans="2:11" ht="15">
      <c r="B74" s="75" t="str">
        <f>INDEX(SUM!D:D,MATCH(SUM!$F$3,SUM!B:B,0),0)</f>
        <v>P005</v>
      </c>
      <c r="C74" s="74">
        <v>115</v>
      </c>
      <c r="D74" s="71" t="s">
        <v>987</v>
      </c>
      <c r="E74" s="74">
        <f t="shared" si="1"/>
        <v>2023</v>
      </c>
      <c r="F74" s="70" t="s">
        <v>700</v>
      </c>
      <c r="G74" s="150" t="str">
        <f>'03'!B12</f>
        <v>03</v>
      </c>
      <c r="H74" s="75" t="s">
        <v>993</v>
      </c>
      <c r="I74" s="76">
        <f>'03'!H12</f>
        <v>7596</v>
      </c>
      <c r="J74" s="70" t="s">
        <v>4961</v>
      </c>
      <c r="K74" s="70" t="str">
        <f>INDEX(PA_EXTRACAOITEM!D:D,MATCH(F74,PA_EXTRACAOITEM!B:B,0),0)</f>
        <v>Subsídio do Vereador fixado por normativo municipal - Março</v>
      </c>
    </row>
    <row r="75" spans="2:11" ht="15">
      <c r="B75" s="75" t="str">
        <f>INDEX(SUM!D:D,MATCH(SUM!$F$3,SUM!B:B,0),0)</f>
        <v>P005</v>
      </c>
      <c r="C75" s="74">
        <v>115</v>
      </c>
      <c r="D75" s="71" t="s">
        <v>987</v>
      </c>
      <c r="E75" s="74">
        <f t="shared" si="1"/>
        <v>2023</v>
      </c>
      <c r="F75" s="70" t="s">
        <v>701</v>
      </c>
      <c r="G75" s="150" t="str">
        <f>'03'!B13</f>
        <v>04</v>
      </c>
      <c r="H75" s="75" t="s">
        <v>994</v>
      </c>
      <c r="I75" s="76">
        <f>'03'!H13</f>
        <v>7596</v>
      </c>
      <c r="J75" s="70" t="s">
        <v>4961</v>
      </c>
      <c r="K75" s="70" t="str">
        <f>INDEX(PA_EXTRACAOITEM!D:D,MATCH(F75,PA_EXTRACAOITEM!B:B,0),0)</f>
        <v>Subsídio do Vereador fixado por normativo municipal - Abril</v>
      </c>
    </row>
    <row r="76" spans="2:11" ht="15">
      <c r="B76" s="75" t="str">
        <f>INDEX(SUM!D:D,MATCH(SUM!$F$3,SUM!B:B,0),0)</f>
        <v>P005</v>
      </c>
      <c r="C76" s="74">
        <v>115</v>
      </c>
      <c r="D76" s="71" t="s">
        <v>987</v>
      </c>
      <c r="E76" s="74">
        <f t="shared" si="1"/>
        <v>2023</v>
      </c>
      <c r="F76" s="70" t="s">
        <v>702</v>
      </c>
      <c r="G76" s="150" t="str">
        <f>'03'!B14</f>
        <v>05</v>
      </c>
      <c r="H76" s="75" t="s">
        <v>995</v>
      </c>
      <c r="I76" s="76">
        <f>'03'!H14</f>
        <v>7596</v>
      </c>
      <c r="J76" s="70" t="s">
        <v>4961</v>
      </c>
      <c r="K76" s="70" t="str">
        <f>INDEX(PA_EXTRACAOITEM!D:D,MATCH(F76,PA_EXTRACAOITEM!B:B,0),0)</f>
        <v>Subsídio do Vereador fixado por normativo municipal - Maio</v>
      </c>
    </row>
    <row r="77" spans="2:11" ht="15">
      <c r="B77" s="75" t="str">
        <f>INDEX(SUM!D:D,MATCH(SUM!$F$3,SUM!B:B,0),0)</f>
        <v>P005</v>
      </c>
      <c r="C77" s="74">
        <v>115</v>
      </c>
      <c r="D77" s="71" t="s">
        <v>987</v>
      </c>
      <c r="E77" s="74">
        <f t="shared" si="1"/>
        <v>2023</v>
      </c>
      <c r="F77" s="70" t="s">
        <v>703</v>
      </c>
      <c r="G77" s="150" t="str">
        <f>'03'!B15</f>
        <v>06</v>
      </c>
      <c r="H77" s="75" t="s">
        <v>996</v>
      </c>
      <c r="I77" s="76">
        <f>'03'!H15</f>
        <v>7596</v>
      </c>
      <c r="J77" s="70" t="s">
        <v>4961</v>
      </c>
      <c r="K77" s="70" t="str">
        <f>INDEX(PA_EXTRACAOITEM!D:D,MATCH(F77,PA_EXTRACAOITEM!B:B,0),0)</f>
        <v>Subsídio do Vereador fixado por normativo municipal - Junho</v>
      </c>
    </row>
    <row r="78" spans="2:11" ht="15">
      <c r="B78" s="75" t="str">
        <f>INDEX(SUM!D:D,MATCH(SUM!$F$3,SUM!B:B,0),0)</f>
        <v>P005</v>
      </c>
      <c r="C78" s="74">
        <v>115</v>
      </c>
      <c r="D78" s="71" t="s">
        <v>987</v>
      </c>
      <c r="E78" s="74">
        <f t="shared" si="1"/>
        <v>2023</v>
      </c>
      <c r="F78" s="70" t="s">
        <v>704</v>
      </c>
      <c r="G78" s="150" t="str">
        <f>'03'!B16</f>
        <v>07</v>
      </c>
      <c r="H78" s="75" t="s">
        <v>997</v>
      </c>
      <c r="I78" s="76">
        <f>'03'!H16</f>
        <v>7596</v>
      </c>
      <c r="J78" s="70" t="s">
        <v>4961</v>
      </c>
      <c r="K78" s="70" t="str">
        <f>INDEX(PA_EXTRACAOITEM!D:D,MATCH(F78,PA_EXTRACAOITEM!B:B,0),0)</f>
        <v>Subsídio do Vereador fixado por normativo municipal - Julho</v>
      </c>
    </row>
    <row r="79" spans="2:11" ht="15">
      <c r="B79" s="75" t="str">
        <f>INDEX(SUM!D:D,MATCH(SUM!$F$3,SUM!B:B,0),0)</f>
        <v>P005</v>
      </c>
      <c r="C79" s="74">
        <v>115</v>
      </c>
      <c r="D79" s="71" t="s">
        <v>987</v>
      </c>
      <c r="E79" s="74">
        <f t="shared" si="1"/>
        <v>2023</v>
      </c>
      <c r="F79" s="70" t="s">
        <v>705</v>
      </c>
      <c r="G79" s="150" t="str">
        <f>'03'!B17</f>
        <v>08</v>
      </c>
      <c r="H79" s="75" t="s">
        <v>998</v>
      </c>
      <c r="I79" s="76">
        <f>'03'!H17</f>
        <v>7596</v>
      </c>
      <c r="J79" s="70" t="s">
        <v>4961</v>
      </c>
      <c r="K79" s="70" t="str">
        <f>INDEX(PA_EXTRACAOITEM!D:D,MATCH(F79,PA_EXTRACAOITEM!B:B,0),0)</f>
        <v>Subsídio do Vereador fixado por normativo municipal - Agosto</v>
      </c>
    </row>
    <row r="80" spans="2:11" ht="15">
      <c r="B80" s="75" t="str">
        <f>INDEX(SUM!D:D,MATCH(SUM!$F$3,SUM!B:B,0),0)</f>
        <v>P005</v>
      </c>
      <c r="C80" s="74">
        <v>115</v>
      </c>
      <c r="D80" s="71" t="s">
        <v>987</v>
      </c>
      <c r="E80" s="74">
        <f t="shared" si="1"/>
        <v>2023</v>
      </c>
      <c r="F80" s="70" t="s">
        <v>706</v>
      </c>
      <c r="G80" s="150" t="str">
        <f>'03'!B18</f>
        <v>09</v>
      </c>
      <c r="H80" s="75" t="s">
        <v>999</v>
      </c>
      <c r="I80" s="76">
        <f>'03'!H18</f>
        <v>7596</v>
      </c>
      <c r="J80" s="70" t="s">
        <v>4961</v>
      </c>
      <c r="K80" s="70" t="str">
        <f>INDEX(PA_EXTRACAOITEM!D:D,MATCH(F80,PA_EXTRACAOITEM!B:B,0),0)</f>
        <v>Subsídio do Vereador fixado por normativo municipal - Setembro</v>
      </c>
    </row>
    <row r="81" spans="2:11" ht="15">
      <c r="B81" s="75" t="str">
        <f>INDEX(SUM!D:D,MATCH(SUM!$F$3,SUM!B:B,0),0)</f>
        <v>P005</v>
      </c>
      <c r="C81" s="74">
        <v>115</v>
      </c>
      <c r="D81" s="71" t="s">
        <v>987</v>
      </c>
      <c r="E81" s="74">
        <f t="shared" si="1"/>
        <v>2023</v>
      </c>
      <c r="F81" s="70" t="s">
        <v>707</v>
      </c>
      <c r="G81" s="150" t="str">
        <f>'03'!B19</f>
        <v>10</v>
      </c>
      <c r="H81" s="75" t="s">
        <v>1000</v>
      </c>
      <c r="I81" s="76">
        <f>'03'!H19</f>
        <v>7596</v>
      </c>
      <c r="J81" s="70" t="s">
        <v>4961</v>
      </c>
      <c r="K81" s="70" t="str">
        <f>INDEX(PA_EXTRACAOITEM!D:D,MATCH(F81,PA_EXTRACAOITEM!B:B,0),0)</f>
        <v>Subsídio do Vereador fixado por normativo municipal - Outubro</v>
      </c>
    </row>
    <row r="82" spans="2:11" ht="15">
      <c r="B82" s="75" t="str">
        <f>INDEX(SUM!D:D,MATCH(SUM!$F$3,SUM!B:B,0),0)</f>
        <v>P005</v>
      </c>
      <c r="C82" s="74">
        <v>115</v>
      </c>
      <c r="D82" s="71" t="s">
        <v>987</v>
      </c>
      <c r="E82" s="74">
        <f t="shared" si="1"/>
        <v>2023</v>
      </c>
      <c r="F82" s="70" t="s">
        <v>708</v>
      </c>
      <c r="G82" s="150" t="str">
        <f>'03'!B20</f>
        <v>11</v>
      </c>
      <c r="H82" s="75" t="s">
        <v>1001</v>
      </c>
      <c r="I82" s="76">
        <f>'03'!H20</f>
        <v>7596</v>
      </c>
      <c r="J82" s="70" t="s">
        <v>4961</v>
      </c>
      <c r="K82" s="70" t="str">
        <f>INDEX(PA_EXTRACAOITEM!D:D,MATCH(F82,PA_EXTRACAOITEM!B:B,0),0)</f>
        <v>Subsídio do Vereador fixado por normativo municipal - Novembro</v>
      </c>
    </row>
    <row r="83" spans="2:11" ht="15">
      <c r="B83" s="75" t="str">
        <f>INDEX(SUM!D:D,MATCH(SUM!$F$3,SUM!B:B,0),0)</f>
        <v>P005</v>
      </c>
      <c r="C83" s="74">
        <v>115</v>
      </c>
      <c r="D83" s="71" t="s">
        <v>987</v>
      </c>
      <c r="E83" s="74">
        <f t="shared" si="1"/>
        <v>2023</v>
      </c>
      <c r="F83" s="70" t="s">
        <v>709</v>
      </c>
      <c r="G83" s="150" t="str">
        <f>'03'!B21</f>
        <v>12</v>
      </c>
      <c r="H83" s="75" t="s">
        <v>1002</v>
      </c>
      <c r="I83" s="76">
        <f>'03'!H21</f>
        <v>7596</v>
      </c>
      <c r="J83" s="70" t="s">
        <v>4961</v>
      </c>
      <c r="K83" s="70" t="str">
        <f>INDEX(PA_EXTRACAOITEM!D:D,MATCH(F83,PA_EXTRACAOITEM!B:B,0),0)</f>
        <v>Subsídio do Vereador fixado por normativo municipal - Dezembro</v>
      </c>
    </row>
    <row r="84" spans="2:11" ht="15">
      <c r="B84" s="75" t="str">
        <f>INDEX(SUM!D:D,MATCH(SUM!$F$3,SUM!B:B,0),0)</f>
        <v>P005</v>
      </c>
      <c r="C84" s="74">
        <v>115</v>
      </c>
      <c r="D84" s="71" t="s">
        <v>987</v>
      </c>
      <c r="E84" s="74">
        <f t="shared" si="1"/>
        <v>2023</v>
      </c>
      <c r="F84" s="70" t="s">
        <v>710</v>
      </c>
      <c r="G84" s="150" t="str">
        <f>'03'!B22</f>
        <v>13</v>
      </c>
      <c r="H84" s="75" t="s">
        <v>1003</v>
      </c>
      <c r="I84" s="76">
        <f>'03'!H22</f>
        <v>0</v>
      </c>
      <c r="J84" s="70" t="s">
        <v>4961</v>
      </c>
      <c r="K84" s="70" t="str">
        <f>INDEX(PA_EXTRACAOITEM!D:D,MATCH(F84,PA_EXTRACAOITEM!B:B,0),0)</f>
        <v>Subsídio do Vereador fixado por normativo municipal - 13o Salário</v>
      </c>
    </row>
    <row r="85" spans="2:11" ht="15">
      <c r="B85" s="75" t="str">
        <f>INDEX(SUM!D:D,MATCH(SUM!$F$3,SUM!B:B,0),0)</f>
        <v>P005</v>
      </c>
      <c r="C85" s="74">
        <v>115</v>
      </c>
      <c r="D85" s="71" t="s">
        <v>987</v>
      </c>
      <c r="E85" s="74">
        <f t="shared" si="1"/>
        <v>2023</v>
      </c>
      <c r="F85" s="70" t="s">
        <v>711</v>
      </c>
      <c r="G85" s="150" t="str">
        <f>'03'!B10</f>
        <v>01</v>
      </c>
      <c r="H85" s="75" t="s">
        <v>1004</v>
      </c>
      <c r="I85" s="76" t="str">
        <f>'03'!E10&amp;" "&amp;TEXT('03'!F10,"#.##0")&amp;"/"&amp;'03'!G10</f>
        <v>LEI MUNICIPAL N. 1.887/2020</v>
      </c>
      <c r="J85" s="70" t="s">
        <v>4962</v>
      </c>
      <c r="K85" s="70" t="e">
        <f>INDEX(PA_EXTRACAOITEM!D:D,MATCH(F85,PA_EXTRACAOITEM!B:B,0),0)</f>
        <v>#N/A</v>
      </c>
    </row>
    <row r="86" spans="2:11" ht="15">
      <c r="B86" s="75" t="str">
        <f>INDEX(SUM!D:D,MATCH(SUM!$F$3,SUM!B:B,0),0)</f>
        <v>P005</v>
      </c>
      <c r="C86" s="74">
        <v>115</v>
      </c>
      <c r="D86" s="71" t="s">
        <v>987</v>
      </c>
      <c r="E86" s="74">
        <f t="shared" si="1"/>
        <v>2023</v>
      </c>
      <c r="F86" s="70" t="s">
        <v>712</v>
      </c>
      <c r="G86" s="150" t="str">
        <f>'03'!B11</f>
        <v>02</v>
      </c>
      <c r="H86" s="75" t="s">
        <v>1005</v>
      </c>
      <c r="I86" s="76" t="str">
        <f>'03'!E11&amp;" "&amp;TEXT('03'!F11,"#.##0")&amp;"/"&amp;'03'!G11</f>
        <v>LEI MUNICIPAL N. 1.887/2020</v>
      </c>
      <c r="J86" s="70" t="s">
        <v>4962</v>
      </c>
      <c r="K86" s="70" t="e">
        <f>INDEX(PA_EXTRACAOITEM!D:D,MATCH(F86,PA_EXTRACAOITEM!B:B,0),0)</f>
        <v>#N/A</v>
      </c>
    </row>
    <row r="87" spans="2:11" ht="15">
      <c r="B87" s="75" t="str">
        <f>INDEX(SUM!D:D,MATCH(SUM!$F$3,SUM!B:B,0),0)</f>
        <v>P005</v>
      </c>
      <c r="C87" s="74">
        <v>115</v>
      </c>
      <c r="D87" s="71" t="s">
        <v>987</v>
      </c>
      <c r="E87" s="74">
        <f t="shared" si="1"/>
        <v>2023</v>
      </c>
      <c r="F87" s="70" t="s">
        <v>713</v>
      </c>
      <c r="G87" s="150" t="str">
        <f>'03'!B12</f>
        <v>03</v>
      </c>
      <c r="H87" s="75" t="s">
        <v>1006</v>
      </c>
      <c r="I87" s="76" t="str">
        <f>'03'!E12&amp;" "&amp;TEXT('03'!F12,"#.##0")&amp;"/"&amp;'03'!G12</f>
        <v>LEI MUNICIPAL N. 1.887/2020</v>
      </c>
      <c r="J87" s="70" t="s">
        <v>4962</v>
      </c>
      <c r="K87" s="70" t="e">
        <f>INDEX(PA_EXTRACAOITEM!D:D,MATCH(F87,PA_EXTRACAOITEM!B:B,0),0)</f>
        <v>#N/A</v>
      </c>
    </row>
    <row r="88" spans="2:11" ht="15">
      <c r="B88" s="75" t="str">
        <f>INDEX(SUM!D:D,MATCH(SUM!$F$3,SUM!B:B,0),0)</f>
        <v>P005</v>
      </c>
      <c r="C88" s="74">
        <v>115</v>
      </c>
      <c r="D88" s="71" t="s">
        <v>987</v>
      </c>
      <c r="E88" s="74">
        <f t="shared" si="1"/>
        <v>2023</v>
      </c>
      <c r="F88" s="70" t="s">
        <v>714</v>
      </c>
      <c r="G88" s="150" t="str">
        <f>'03'!B13</f>
        <v>04</v>
      </c>
      <c r="H88" s="75" t="s">
        <v>1007</v>
      </c>
      <c r="I88" s="76" t="str">
        <f>'03'!E13&amp;" "&amp;TEXT('03'!F13,"#.##0")&amp;"/"&amp;'03'!G13</f>
        <v>LEI MUNICIPAL N. 1.887/2020</v>
      </c>
      <c r="J88" s="70" t="s">
        <v>4962</v>
      </c>
      <c r="K88" s="70" t="e">
        <f>INDEX(PA_EXTRACAOITEM!D:D,MATCH(F88,PA_EXTRACAOITEM!B:B,0),0)</f>
        <v>#N/A</v>
      </c>
    </row>
    <row r="89" spans="2:11" ht="15">
      <c r="B89" s="75" t="str">
        <f>INDEX(SUM!D:D,MATCH(SUM!$F$3,SUM!B:B,0),0)</f>
        <v>P005</v>
      </c>
      <c r="C89" s="74">
        <v>115</v>
      </c>
      <c r="D89" s="71" t="s">
        <v>987</v>
      </c>
      <c r="E89" s="74">
        <f t="shared" si="1"/>
        <v>2023</v>
      </c>
      <c r="F89" s="70" t="s">
        <v>715</v>
      </c>
      <c r="G89" s="150" t="str">
        <f>'03'!B14</f>
        <v>05</v>
      </c>
      <c r="H89" s="75" t="s">
        <v>1008</v>
      </c>
      <c r="I89" s="76" t="str">
        <f>'03'!E14&amp;" "&amp;TEXT('03'!F14,"#.##0")&amp;"/"&amp;'03'!G14</f>
        <v>LEI MUNICIPAL N. 1.887/2020</v>
      </c>
      <c r="J89" s="70" t="s">
        <v>4962</v>
      </c>
      <c r="K89" s="70" t="e">
        <f>INDEX(PA_EXTRACAOITEM!D:D,MATCH(F89,PA_EXTRACAOITEM!B:B,0),0)</f>
        <v>#N/A</v>
      </c>
    </row>
    <row r="90" spans="2:11" ht="15">
      <c r="B90" s="75" t="str">
        <f>INDEX(SUM!D:D,MATCH(SUM!$F$3,SUM!B:B,0),0)</f>
        <v>P005</v>
      </c>
      <c r="C90" s="74">
        <v>115</v>
      </c>
      <c r="D90" s="71" t="s">
        <v>987</v>
      </c>
      <c r="E90" s="74">
        <f t="shared" si="1"/>
        <v>2023</v>
      </c>
      <c r="F90" s="70" t="s">
        <v>716</v>
      </c>
      <c r="G90" s="150" t="str">
        <f>'03'!B15</f>
        <v>06</v>
      </c>
      <c r="H90" s="75" t="s">
        <v>1009</v>
      </c>
      <c r="I90" s="76" t="str">
        <f>'03'!E15&amp;" "&amp;TEXT('03'!F15,"#.##0")&amp;"/"&amp;'03'!G15</f>
        <v>LEI MUNICIPAL N. 1.887/2020</v>
      </c>
      <c r="J90" s="70" t="s">
        <v>4962</v>
      </c>
      <c r="K90" s="70" t="e">
        <f>INDEX(PA_EXTRACAOITEM!D:D,MATCH(F90,PA_EXTRACAOITEM!B:B,0),0)</f>
        <v>#N/A</v>
      </c>
    </row>
    <row r="91" spans="2:11" ht="15">
      <c r="B91" s="75" t="str">
        <f>INDEX(SUM!D:D,MATCH(SUM!$F$3,SUM!B:B,0),0)</f>
        <v>P005</v>
      </c>
      <c r="C91" s="74">
        <v>115</v>
      </c>
      <c r="D91" s="71" t="s">
        <v>987</v>
      </c>
      <c r="E91" s="74">
        <f t="shared" si="1"/>
        <v>2023</v>
      </c>
      <c r="F91" s="70" t="s">
        <v>717</v>
      </c>
      <c r="G91" s="150" t="str">
        <f>'03'!B16</f>
        <v>07</v>
      </c>
      <c r="H91" s="75" t="s">
        <v>1010</v>
      </c>
      <c r="I91" s="76" t="str">
        <f>'03'!E16&amp;" "&amp;TEXT('03'!F16,"#.##0")&amp;"/"&amp;'03'!G16</f>
        <v>LEI MUNICIPAL N. 1.887/2020</v>
      </c>
      <c r="J91" s="70" t="s">
        <v>4962</v>
      </c>
      <c r="K91" s="70" t="e">
        <f>INDEX(PA_EXTRACAOITEM!D:D,MATCH(F91,PA_EXTRACAOITEM!B:B,0),0)</f>
        <v>#N/A</v>
      </c>
    </row>
    <row r="92" spans="2:11" ht="15">
      <c r="B92" s="75" t="str">
        <f>INDEX(SUM!D:D,MATCH(SUM!$F$3,SUM!B:B,0),0)</f>
        <v>P005</v>
      </c>
      <c r="C92" s="74">
        <v>115</v>
      </c>
      <c r="D92" s="71" t="s">
        <v>987</v>
      </c>
      <c r="E92" s="74">
        <f t="shared" si="1"/>
        <v>2023</v>
      </c>
      <c r="F92" s="70" t="s">
        <v>718</v>
      </c>
      <c r="G92" s="150" t="str">
        <f>'03'!B17</f>
        <v>08</v>
      </c>
      <c r="H92" s="75" t="s">
        <v>1011</v>
      </c>
      <c r="I92" s="76" t="str">
        <f>'03'!E17&amp;" "&amp;TEXT('03'!F17,"#.##0")&amp;"/"&amp;'03'!G17</f>
        <v>LEI MUNICIPAL N. 1.887/2020</v>
      </c>
      <c r="J92" s="70" t="s">
        <v>4962</v>
      </c>
      <c r="K92" s="70" t="e">
        <f>INDEX(PA_EXTRACAOITEM!D:D,MATCH(F92,PA_EXTRACAOITEM!B:B,0),0)</f>
        <v>#N/A</v>
      </c>
    </row>
    <row r="93" spans="2:11" ht="15">
      <c r="B93" s="75" t="str">
        <f>INDEX(SUM!D:D,MATCH(SUM!$F$3,SUM!B:B,0),0)</f>
        <v>P005</v>
      </c>
      <c r="C93" s="74">
        <v>115</v>
      </c>
      <c r="D93" s="71" t="s">
        <v>987</v>
      </c>
      <c r="E93" s="74">
        <f t="shared" si="1"/>
        <v>2023</v>
      </c>
      <c r="F93" s="70" t="s">
        <v>719</v>
      </c>
      <c r="G93" s="150" t="str">
        <f>'03'!B18</f>
        <v>09</v>
      </c>
      <c r="H93" s="75" t="s">
        <v>1012</v>
      </c>
      <c r="I93" s="76" t="str">
        <f>'03'!E18&amp;" "&amp;TEXT('03'!F18,"#.##0")&amp;"/"&amp;'03'!G18</f>
        <v>LEI MUNICIPAL N. 1.887/2020</v>
      </c>
      <c r="J93" s="70" t="s">
        <v>4962</v>
      </c>
      <c r="K93" s="70" t="e">
        <f>INDEX(PA_EXTRACAOITEM!D:D,MATCH(F93,PA_EXTRACAOITEM!B:B,0),0)</f>
        <v>#N/A</v>
      </c>
    </row>
    <row r="94" spans="2:11" ht="15">
      <c r="B94" s="75" t="str">
        <f>INDEX(SUM!D:D,MATCH(SUM!$F$3,SUM!B:B,0),0)</f>
        <v>P005</v>
      </c>
      <c r="C94" s="74">
        <v>115</v>
      </c>
      <c r="D94" s="71" t="s">
        <v>987</v>
      </c>
      <c r="E94" s="74">
        <f t="shared" si="1"/>
        <v>2023</v>
      </c>
      <c r="F94" s="70" t="s">
        <v>720</v>
      </c>
      <c r="G94" s="150" t="str">
        <f>'03'!B19</f>
        <v>10</v>
      </c>
      <c r="H94" s="75" t="s">
        <v>1013</v>
      </c>
      <c r="I94" s="76" t="str">
        <f>'03'!E19&amp;" "&amp;TEXT('03'!F19,"#.##0")&amp;"/"&amp;'03'!G19</f>
        <v>LEI MUNICIPAL N. 1.887/2020</v>
      </c>
      <c r="J94" s="70" t="s">
        <v>4962</v>
      </c>
      <c r="K94" s="70" t="e">
        <f>INDEX(PA_EXTRACAOITEM!D:D,MATCH(F94,PA_EXTRACAOITEM!B:B,0),0)</f>
        <v>#N/A</v>
      </c>
    </row>
    <row r="95" spans="2:11" ht="15">
      <c r="B95" s="75" t="str">
        <f>INDEX(SUM!D:D,MATCH(SUM!$F$3,SUM!B:B,0),0)</f>
        <v>P005</v>
      </c>
      <c r="C95" s="74">
        <v>115</v>
      </c>
      <c r="D95" s="71" t="s">
        <v>987</v>
      </c>
      <c r="E95" s="74">
        <f t="shared" si="1"/>
        <v>2023</v>
      </c>
      <c r="F95" s="70" t="s">
        <v>721</v>
      </c>
      <c r="G95" s="150" t="str">
        <f>'03'!B20</f>
        <v>11</v>
      </c>
      <c r="H95" s="75" t="s">
        <v>1014</v>
      </c>
      <c r="I95" s="76" t="str">
        <f>'03'!E20&amp;" "&amp;TEXT('03'!F20,"#.##0")&amp;"/"&amp;'03'!G20</f>
        <v>LEI MUNICIPAL N. 1.887/2020</v>
      </c>
      <c r="J95" s="70" t="s">
        <v>4962</v>
      </c>
      <c r="K95" s="70" t="e">
        <f>INDEX(PA_EXTRACAOITEM!D:D,MATCH(F95,PA_EXTRACAOITEM!B:B,0),0)</f>
        <v>#N/A</v>
      </c>
    </row>
    <row r="96" spans="2:11" ht="15">
      <c r="B96" s="75" t="str">
        <f>INDEX(SUM!D:D,MATCH(SUM!$F$3,SUM!B:B,0),0)</f>
        <v>P005</v>
      </c>
      <c r="C96" s="74">
        <v>115</v>
      </c>
      <c r="D96" s="71" t="s">
        <v>987</v>
      </c>
      <c r="E96" s="74">
        <f t="shared" si="1"/>
        <v>2023</v>
      </c>
      <c r="F96" s="70" t="s">
        <v>722</v>
      </c>
      <c r="G96" s="150" t="str">
        <f>'03'!B21</f>
        <v>12</v>
      </c>
      <c r="H96" s="75" t="s">
        <v>1015</v>
      </c>
      <c r="I96" s="76" t="str">
        <f>'03'!E21&amp;" "&amp;TEXT('03'!F21,"#.##0")&amp;"/"&amp;'03'!G21</f>
        <v>LEI MUNICIPAL N. 1.887/2020</v>
      </c>
      <c r="J96" s="70" t="s">
        <v>4962</v>
      </c>
      <c r="K96" s="70" t="e">
        <f>INDEX(PA_EXTRACAOITEM!D:D,MATCH(F96,PA_EXTRACAOITEM!B:B,0),0)</f>
        <v>#N/A</v>
      </c>
    </row>
    <row r="97" spans="2:11" ht="15">
      <c r="B97" s="75" t="str">
        <f>INDEX(SUM!D:D,MATCH(SUM!$F$3,SUM!B:B,0),0)</f>
        <v>P005</v>
      </c>
      <c r="C97" s="74">
        <v>115</v>
      </c>
      <c r="D97" s="71" t="s">
        <v>987</v>
      </c>
      <c r="E97" s="74">
        <f t="shared" si="1"/>
        <v>2023</v>
      </c>
      <c r="F97" s="70" t="s">
        <v>723</v>
      </c>
      <c r="G97" s="150" t="str">
        <f>'03'!B22</f>
        <v>13</v>
      </c>
      <c r="H97" s="75" t="s">
        <v>1016</v>
      </c>
      <c r="I97" s="76" t="str">
        <f>'03'!E22&amp;" "&amp;TEXT('03'!F22,"#.##0")&amp;"/"&amp;'03'!G22</f>
        <v> 0/</v>
      </c>
      <c r="J97" s="70" t="s">
        <v>4962</v>
      </c>
      <c r="K97" s="70" t="e">
        <f>INDEX(PA_EXTRACAOITEM!D:D,MATCH(F97,PA_EXTRACAOITEM!B:B,0),0)</f>
        <v>#N/A</v>
      </c>
    </row>
    <row r="98" spans="2:11" ht="15">
      <c r="B98" s="75" t="str">
        <f>INDEX(SUM!D:D,MATCH(SUM!$F$3,SUM!B:B,0),0)</f>
        <v>P005</v>
      </c>
      <c r="C98" s="74">
        <v>115</v>
      </c>
      <c r="D98" s="71" t="s">
        <v>987</v>
      </c>
      <c r="E98" s="74">
        <f t="shared" si="1"/>
        <v>2023</v>
      </c>
      <c r="F98" s="70" t="s">
        <v>724</v>
      </c>
      <c r="G98" s="150" t="str">
        <f>'05'!B10</f>
        <v>01</v>
      </c>
      <c r="H98" s="75" t="s">
        <v>671</v>
      </c>
      <c r="I98" s="76">
        <f>'04'!E10</f>
        <v>97500</v>
      </c>
      <c r="J98" s="70" t="s">
        <v>4961</v>
      </c>
      <c r="K98" s="70" t="str">
        <f>INDEX(PA_EXTRACAOITEM!D:D,MATCH(F98,PA_EXTRACAOITEM!B:B,0),0)</f>
        <v>Valor Pago - Janeiro</v>
      </c>
    </row>
    <row r="99" spans="2:11" ht="15">
      <c r="B99" s="75" t="str">
        <f>INDEX(SUM!D:D,MATCH(SUM!$F$3,SUM!B:B,0),0)</f>
        <v>P005</v>
      </c>
      <c r="C99" s="74">
        <v>115</v>
      </c>
      <c r="D99" s="71" t="s">
        <v>987</v>
      </c>
      <c r="E99" s="74">
        <f t="shared" si="1"/>
        <v>2023</v>
      </c>
      <c r="F99" s="70" t="s">
        <v>725</v>
      </c>
      <c r="G99" s="150" t="str">
        <f>'05'!B11</f>
        <v>02</v>
      </c>
      <c r="H99" s="75" t="s">
        <v>672</v>
      </c>
      <c r="I99" s="76">
        <f>'04'!E11</f>
        <v>97500</v>
      </c>
      <c r="J99" s="70" t="s">
        <v>4961</v>
      </c>
      <c r="K99" s="70" t="str">
        <f>INDEX(PA_EXTRACAOITEM!D:D,MATCH(F99,PA_EXTRACAOITEM!B:B,0),0)</f>
        <v>Valor Pago - Fevereiro</v>
      </c>
    </row>
    <row r="100" spans="2:11" ht="15">
      <c r="B100" s="75" t="str">
        <f>INDEX(SUM!D:D,MATCH(SUM!$F$3,SUM!B:B,0),0)</f>
        <v>P005</v>
      </c>
      <c r="C100" s="74">
        <v>115</v>
      </c>
      <c r="D100" s="71" t="s">
        <v>987</v>
      </c>
      <c r="E100" s="74">
        <f t="shared" si="1"/>
        <v>2023</v>
      </c>
      <c r="F100" s="70" t="s">
        <v>726</v>
      </c>
      <c r="G100" s="150" t="str">
        <f>'05'!B12</f>
        <v>03</v>
      </c>
      <c r="H100" s="75" t="s">
        <v>673</v>
      </c>
      <c r="I100" s="76">
        <f>'04'!E12</f>
        <v>97500</v>
      </c>
      <c r="J100" s="70" t="s">
        <v>4961</v>
      </c>
      <c r="K100" s="70" t="str">
        <f>INDEX(PA_EXTRACAOITEM!D:D,MATCH(F100,PA_EXTRACAOITEM!B:B,0),0)</f>
        <v>Valor Pago - Março</v>
      </c>
    </row>
    <row r="101" spans="2:11" ht="15">
      <c r="B101" s="75" t="str">
        <f>INDEX(SUM!D:D,MATCH(SUM!$F$3,SUM!B:B,0),0)</f>
        <v>P005</v>
      </c>
      <c r="C101" s="74">
        <v>115</v>
      </c>
      <c r="D101" s="71" t="s">
        <v>987</v>
      </c>
      <c r="E101" s="74">
        <f t="shared" si="1"/>
        <v>2023</v>
      </c>
      <c r="F101" s="70" t="s">
        <v>727</v>
      </c>
      <c r="G101" s="150" t="str">
        <f>'05'!B13</f>
        <v>04</v>
      </c>
      <c r="H101" s="75" t="s">
        <v>674</v>
      </c>
      <c r="I101" s="76">
        <f>'04'!E13</f>
        <v>98748</v>
      </c>
      <c r="J101" s="70" t="s">
        <v>4961</v>
      </c>
      <c r="K101" s="70" t="str">
        <f>INDEX(PA_EXTRACAOITEM!D:D,MATCH(F101,PA_EXTRACAOITEM!B:B,0),0)</f>
        <v>Valor Pago - Abril</v>
      </c>
    </row>
    <row r="102" spans="2:11" ht="15">
      <c r="B102" s="75" t="str">
        <f>INDEX(SUM!D:D,MATCH(SUM!$F$3,SUM!B:B,0),0)</f>
        <v>P005</v>
      </c>
      <c r="C102" s="74">
        <v>115</v>
      </c>
      <c r="D102" s="71" t="s">
        <v>987</v>
      </c>
      <c r="E102" s="74">
        <f t="shared" si="1"/>
        <v>2023</v>
      </c>
      <c r="F102" s="70" t="s">
        <v>728</v>
      </c>
      <c r="G102" s="150" t="str">
        <f>'05'!B14</f>
        <v>05</v>
      </c>
      <c r="H102" s="75" t="s">
        <v>675</v>
      </c>
      <c r="I102" s="76">
        <f>'04'!E14</f>
        <v>98748</v>
      </c>
      <c r="J102" s="70" t="s">
        <v>4961</v>
      </c>
      <c r="K102" s="70" t="str">
        <f>INDEX(PA_EXTRACAOITEM!D:D,MATCH(F102,PA_EXTRACAOITEM!B:B,0),0)</f>
        <v>Valor Pago - Maio</v>
      </c>
    </row>
    <row r="103" spans="2:11" ht="15">
      <c r="B103" s="75" t="str">
        <f>INDEX(SUM!D:D,MATCH(SUM!$F$3,SUM!B:B,0),0)</f>
        <v>P005</v>
      </c>
      <c r="C103" s="74">
        <v>115</v>
      </c>
      <c r="D103" s="71" t="s">
        <v>987</v>
      </c>
      <c r="E103" s="74">
        <f t="shared" si="1"/>
        <v>2023</v>
      </c>
      <c r="F103" s="70" t="s">
        <v>729</v>
      </c>
      <c r="G103" s="150" t="str">
        <f>'05'!B15</f>
        <v>06</v>
      </c>
      <c r="H103" s="75" t="s">
        <v>676</v>
      </c>
      <c r="I103" s="76">
        <f>'04'!E15</f>
        <v>98748</v>
      </c>
      <c r="J103" s="70" t="s">
        <v>4961</v>
      </c>
      <c r="K103" s="70" t="str">
        <f>INDEX(PA_EXTRACAOITEM!D:D,MATCH(F103,PA_EXTRACAOITEM!B:B,0),0)</f>
        <v>Valor Pago - Junho</v>
      </c>
    </row>
    <row r="104" spans="2:11" ht="15">
      <c r="B104" s="75" t="str">
        <f>INDEX(SUM!D:D,MATCH(SUM!$F$3,SUM!B:B,0),0)</f>
        <v>P005</v>
      </c>
      <c r="C104" s="74">
        <v>115</v>
      </c>
      <c r="D104" s="71" t="s">
        <v>987</v>
      </c>
      <c r="E104" s="74">
        <f t="shared" si="1"/>
        <v>2023</v>
      </c>
      <c r="F104" s="70" t="s">
        <v>730</v>
      </c>
      <c r="G104" s="150" t="str">
        <f>'05'!B16</f>
        <v>07</v>
      </c>
      <c r="H104" s="75" t="s">
        <v>677</v>
      </c>
      <c r="I104" s="76">
        <f>'04'!E16</f>
        <v>98748</v>
      </c>
      <c r="J104" s="70" t="s">
        <v>4961</v>
      </c>
      <c r="K104" s="70" t="str">
        <f>INDEX(PA_EXTRACAOITEM!D:D,MATCH(F104,PA_EXTRACAOITEM!B:B,0),0)</f>
        <v>Valor Pago - Julho</v>
      </c>
    </row>
    <row r="105" spans="2:11" ht="15">
      <c r="B105" s="75" t="str">
        <f>INDEX(SUM!D:D,MATCH(SUM!$F$3,SUM!B:B,0),0)</f>
        <v>P005</v>
      </c>
      <c r="C105" s="74">
        <v>115</v>
      </c>
      <c r="D105" s="71" t="s">
        <v>987</v>
      </c>
      <c r="E105" s="74">
        <f t="shared" si="1"/>
        <v>2023</v>
      </c>
      <c r="F105" s="70" t="s">
        <v>731</v>
      </c>
      <c r="G105" s="150" t="str">
        <f>'05'!B17</f>
        <v>08</v>
      </c>
      <c r="H105" s="75" t="s">
        <v>678</v>
      </c>
      <c r="I105" s="76">
        <f>'04'!E17</f>
        <v>98748</v>
      </c>
      <c r="J105" s="70" t="s">
        <v>4961</v>
      </c>
      <c r="K105" s="70" t="str">
        <f>INDEX(PA_EXTRACAOITEM!D:D,MATCH(F105,PA_EXTRACAOITEM!B:B,0),0)</f>
        <v>Valor Pago - Agosto</v>
      </c>
    </row>
    <row r="106" spans="2:11" ht="15">
      <c r="B106" s="75" t="str">
        <f>INDEX(SUM!D:D,MATCH(SUM!$F$3,SUM!B:B,0),0)</f>
        <v>P005</v>
      </c>
      <c r="C106" s="74">
        <v>115</v>
      </c>
      <c r="D106" s="71" t="s">
        <v>987</v>
      </c>
      <c r="E106" s="74">
        <f t="shared" si="1"/>
        <v>2023</v>
      </c>
      <c r="F106" s="70" t="s">
        <v>732</v>
      </c>
      <c r="G106" s="150" t="str">
        <f>'05'!B18</f>
        <v>09</v>
      </c>
      <c r="H106" s="75" t="s">
        <v>679</v>
      </c>
      <c r="I106" s="76">
        <f>'04'!E18</f>
        <v>98748</v>
      </c>
      <c r="J106" s="70" t="s">
        <v>4961</v>
      </c>
      <c r="K106" s="70" t="str">
        <f>INDEX(PA_EXTRACAOITEM!D:D,MATCH(F106,PA_EXTRACAOITEM!B:B,0),0)</f>
        <v>Valor Pago - Setembro</v>
      </c>
    </row>
    <row r="107" spans="2:11" ht="15">
      <c r="B107" s="75" t="str">
        <f>INDEX(SUM!D:D,MATCH(SUM!$F$3,SUM!B:B,0),0)</f>
        <v>P005</v>
      </c>
      <c r="C107" s="74">
        <v>115</v>
      </c>
      <c r="D107" s="71" t="s">
        <v>987</v>
      </c>
      <c r="E107" s="74">
        <f t="shared" si="1"/>
        <v>2023</v>
      </c>
      <c r="F107" s="70" t="s">
        <v>733</v>
      </c>
      <c r="G107" s="150" t="str">
        <f>'05'!B19</f>
        <v>10</v>
      </c>
      <c r="H107" s="75" t="s">
        <v>680</v>
      </c>
      <c r="I107" s="76">
        <f>'04'!E19</f>
        <v>98748</v>
      </c>
      <c r="J107" s="70" t="s">
        <v>4961</v>
      </c>
      <c r="K107" s="70" t="str">
        <f>INDEX(PA_EXTRACAOITEM!D:D,MATCH(F107,PA_EXTRACAOITEM!B:B,0),0)</f>
        <v>Valor Pago - Outubro</v>
      </c>
    </row>
    <row r="108" spans="2:11" ht="15">
      <c r="B108" s="75" t="str">
        <f>INDEX(SUM!D:D,MATCH(SUM!$F$3,SUM!B:B,0),0)</f>
        <v>P005</v>
      </c>
      <c r="C108" s="74">
        <v>115</v>
      </c>
      <c r="D108" s="71" t="s">
        <v>987</v>
      </c>
      <c r="E108" s="74">
        <f t="shared" si="1"/>
        <v>2023</v>
      </c>
      <c r="F108" s="70" t="s">
        <v>734</v>
      </c>
      <c r="G108" s="150" t="str">
        <f>'05'!B20</f>
        <v>11</v>
      </c>
      <c r="H108" s="75" t="s">
        <v>681</v>
      </c>
      <c r="I108" s="76">
        <f>'04'!E20</f>
        <v>98748</v>
      </c>
      <c r="J108" s="70" t="s">
        <v>4961</v>
      </c>
      <c r="K108" s="70" t="str">
        <f>INDEX(PA_EXTRACAOITEM!D:D,MATCH(F108,PA_EXTRACAOITEM!B:B,0),0)</f>
        <v>Valor Pago - Novembro</v>
      </c>
    </row>
    <row r="109" spans="2:11" ht="15">
      <c r="B109" s="75" t="str">
        <f>INDEX(SUM!D:D,MATCH(SUM!$F$3,SUM!B:B,0),0)</f>
        <v>P005</v>
      </c>
      <c r="C109" s="74">
        <v>115</v>
      </c>
      <c r="D109" s="71" t="s">
        <v>987</v>
      </c>
      <c r="E109" s="74">
        <f t="shared" si="1"/>
        <v>2023</v>
      </c>
      <c r="F109" s="70" t="s">
        <v>735</v>
      </c>
      <c r="G109" s="150" t="str">
        <f>'05'!B21</f>
        <v>12</v>
      </c>
      <c r="H109" s="75" t="s">
        <v>682</v>
      </c>
      <c r="I109" s="76">
        <f>'04'!E21</f>
        <v>98748</v>
      </c>
      <c r="J109" s="70" t="s">
        <v>4961</v>
      </c>
      <c r="K109" s="70" t="str">
        <f>INDEX(PA_EXTRACAOITEM!D:D,MATCH(F109,PA_EXTRACAOITEM!B:B,0),0)</f>
        <v>Valor Pago - Dezembro</v>
      </c>
    </row>
    <row r="110" spans="2:11" ht="15">
      <c r="B110" s="75" t="str">
        <f>INDEX(SUM!D:D,MATCH(SUM!$F$3,SUM!B:B,0),0)</f>
        <v>P005</v>
      </c>
      <c r="C110" s="74">
        <v>115</v>
      </c>
      <c r="D110" s="71" t="s">
        <v>987</v>
      </c>
      <c r="E110" s="74">
        <f t="shared" si="1"/>
        <v>2023</v>
      </c>
      <c r="F110" s="70" t="s">
        <v>736</v>
      </c>
      <c r="G110" s="150" t="str">
        <f>'05'!B22</f>
        <v>13</v>
      </c>
      <c r="H110" s="75" t="s">
        <v>683</v>
      </c>
      <c r="I110" s="76">
        <f>'04'!E22</f>
        <v>0</v>
      </c>
      <c r="J110" s="70" t="s">
        <v>4961</v>
      </c>
      <c r="K110" s="70" t="str">
        <f>INDEX(PA_EXTRACAOITEM!D:D,MATCH(F110,PA_EXTRACAOITEM!B:B,0),0)</f>
        <v>Valor Pago - 13o Salário</v>
      </c>
    </row>
    <row r="111" spans="2:11" ht="15">
      <c r="B111" s="75" t="str">
        <f>INDEX(SUM!D:D,MATCH(SUM!$F$3,SUM!B:B,0),0)</f>
        <v>P005</v>
      </c>
      <c r="C111" s="74">
        <v>120</v>
      </c>
      <c r="D111" s="71" t="s">
        <v>989</v>
      </c>
      <c r="E111" s="74">
        <f t="shared" si="1"/>
        <v>2023</v>
      </c>
      <c r="F111" s="70" t="s">
        <v>737</v>
      </c>
      <c r="G111" s="71" t="s">
        <v>222</v>
      </c>
      <c r="H111" s="75" t="s">
        <v>738</v>
      </c>
      <c r="I111" s="76">
        <f>'02'!D11</f>
        <v>0</v>
      </c>
      <c r="J111" s="70" t="s">
        <v>4961</v>
      </c>
      <c r="K111" s="70" t="str">
        <f>INDEX(PA_EXTRACAOITEM!D:D,MATCH(F111,PA_EXTRACAOITEM!B:B,0),0)</f>
        <v>Contratação por Tempo Determinado</v>
      </c>
    </row>
    <row r="112" spans="2:11" ht="15">
      <c r="B112" s="75" t="str">
        <f>INDEX(SUM!D:D,MATCH(SUM!$F$3,SUM!B:B,0),0)</f>
        <v>P005</v>
      </c>
      <c r="C112" s="74">
        <v>120</v>
      </c>
      <c r="D112" s="71" t="s">
        <v>989</v>
      </c>
      <c r="E112" s="74">
        <f t="shared" si="1"/>
        <v>2023</v>
      </c>
      <c r="F112" s="70" t="s">
        <v>739</v>
      </c>
      <c r="G112" s="71" t="s">
        <v>231</v>
      </c>
      <c r="H112" s="75" t="s">
        <v>740</v>
      </c>
      <c r="I112" s="76">
        <f>'02'!D12</f>
        <v>9092.64</v>
      </c>
      <c r="J112" s="70" t="s">
        <v>4961</v>
      </c>
      <c r="K112" s="70" t="str">
        <f>INDEX(PA_EXTRACAOITEM!D:D,MATCH(F112,PA_EXTRACAOITEM!B:B,0),0)</f>
        <v>Salário - Família</v>
      </c>
    </row>
    <row r="113" spans="2:11" ht="15">
      <c r="B113" s="75" t="str">
        <f>INDEX(SUM!D:D,MATCH(SUM!$F$3,SUM!B:B,0),0)</f>
        <v>P005</v>
      </c>
      <c r="C113" s="74">
        <v>120</v>
      </c>
      <c r="D113" s="71" t="s">
        <v>989</v>
      </c>
      <c r="E113" s="74">
        <f t="shared" si="1"/>
        <v>2023</v>
      </c>
      <c r="F113" s="70" t="s">
        <v>741</v>
      </c>
      <c r="G113" s="71" t="s">
        <v>244</v>
      </c>
      <c r="H113" s="75" t="str">
        <f>+'02'!B13</f>
        <v>Vencimentos e Vantagens Fixas - Pessoal Civil (não incluir a verba de representação do Presidente da Câmara)</v>
      </c>
      <c r="I113" s="76">
        <f>'02'!D13</f>
        <v>2589621.19</v>
      </c>
      <c r="J113" s="70" t="s">
        <v>4961</v>
      </c>
      <c r="K113" s="70" t="str">
        <f>INDEX(PA_EXTRACAOITEM!D:D,MATCH(F113,PA_EXTRACAOITEM!B:B,0),0)</f>
        <v>Vencimentos e Vantagens Fixas - Pessoal Civil</v>
      </c>
    </row>
    <row r="114" spans="2:11" ht="15">
      <c r="B114" s="75" t="str">
        <f>INDEX(SUM!D:D,MATCH(SUM!$F$3,SUM!B:B,0),0)</f>
        <v>P005</v>
      </c>
      <c r="C114" s="74">
        <v>120</v>
      </c>
      <c r="D114" s="71" t="s">
        <v>989</v>
      </c>
      <c r="E114" s="74">
        <f t="shared" si="1"/>
        <v>2023</v>
      </c>
      <c r="F114" s="70" t="s">
        <v>742</v>
      </c>
      <c r="G114" s="71" t="s">
        <v>260</v>
      </c>
      <c r="H114" s="75" t="s">
        <v>743</v>
      </c>
      <c r="I114" s="76">
        <f>'02'!D15</f>
        <v>0</v>
      </c>
      <c r="J114" s="70" t="s">
        <v>4961</v>
      </c>
      <c r="K114" s="70" t="str">
        <f>INDEX(PA_EXTRACAOITEM!D:D,MATCH(F114,PA_EXTRACAOITEM!B:B,0),0)</f>
        <v>Vencimentos e Vantagens Variáveis</v>
      </c>
    </row>
    <row r="115" spans="2:11" ht="15">
      <c r="B115" s="75" t="str">
        <f>INDEX(SUM!D:D,MATCH(SUM!$F$3,SUM!B:B,0),0)</f>
        <v>P005</v>
      </c>
      <c r="C115" s="74">
        <v>120</v>
      </c>
      <c r="D115" s="71" t="s">
        <v>989</v>
      </c>
      <c r="E115" s="74">
        <f t="shared" si="1"/>
        <v>2023</v>
      </c>
      <c r="F115" s="70" t="s">
        <v>4979</v>
      </c>
      <c r="G115" s="71" t="s">
        <v>1592</v>
      </c>
      <c r="H115" s="75" t="s">
        <v>4980</v>
      </c>
      <c r="I115" s="76">
        <f>'02'!D14</f>
        <v>90864</v>
      </c>
      <c r="J115" s="70" t="s">
        <v>4961</v>
      </c>
      <c r="K115" s="70" t="s">
        <v>4978</v>
      </c>
    </row>
    <row r="116" spans="2:11" ht="15">
      <c r="B116" s="75" t="str">
        <f>INDEX(SUM!D:D,MATCH(SUM!$F$3,SUM!B:B,0),0)</f>
        <v>P005</v>
      </c>
      <c r="C116" s="74">
        <v>118</v>
      </c>
      <c r="D116" s="71" t="s">
        <v>988</v>
      </c>
      <c r="E116" s="74">
        <f t="shared" si="1"/>
        <v>2023</v>
      </c>
      <c r="F116" s="70" t="s">
        <v>744</v>
      </c>
      <c r="G116" s="71" t="s">
        <v>246</v>
      </c>
      <c r="H116" s="75" t="s">
        <v>745</v>
      </c>
      <c r="I116" s="76">
        <f>'05'!H10</f>
        <v>7596</v>
      </c>
      <c r="J116" s="70" t="s">
        <v>4961</v>
      </c>
      <c r="K116" s="70" t="str">
        <f>INDEX(PA_EXTRACAOITEM!D:D,MATCH(F116,PA_EXTRACAOITEM!B:B,0),0)</f>
        <v>Valor Permitido - Janeiro</v>
      </c>
    </row>
    <row r="117" spans="2:11" ht="15">
      <c r="B117" s="75" t="str">
        <f>INDEX(SUM!D:D,MATCH(SUM!$F$3,SUM!B:B,0),0)</f>
        <v>P005</v>
      </c>
      <c r="C117" s="74">
        <v>118</v>
      </c>
      <c r="D117" s="71" t="s">
        <v>988</v>
      </c>
      <c r="E117" s="74">
        <f t="shared" si="1"/>
        <v>2023</v>
      </c>
      <c r="F117" s="70" t="s">
        <v>746</v>
      </c>
      <c r="G117" s="71" t="s">
        <v>247</v>
      </c>
      <c r="H117" s="75" t="s">
        <v>747</v>
      </c>
      <c r="I117" s="76">
        <f>'05'!H11</f>
        <v>7596</v>
      </c>
      <c r="J117" s="70" t="s">
        <v>4961</v>
      </c>
      <c r="K117" s="70" t="str">
        <f>INDEX(PA_EXTRACAOITEM!D:D,MATCH(F117,PA_EXTRACAOITEM!B:B,0),0)</f>
        <v>Valor Permitido - Fevereiro</v>
      </c>
    </row>
    <row r="118" spans="2:11" ht="15">
      <c r="B118" s="75" t="str">
        <f>INDEX(SUM!D:D,MATCH(SUM!$F$3,SUM!B:B,0),0)</f>
        <v>P005</v>
      </c>
      <c r="C118" s="74">
        <v>118</v>
      </c>
      <c r="D118" s="71" t="s">
        <v>988</v>
      </c>
      <c r="E118" s="74">
        <f t="shared" si="1"/>
        <v>2023</v>
      </c>
      <c r="F118" s="70" t="s">
        <v>748</v>
      </c>
      <c r="G118" s="71" t="s">
        <v>248</v>
      </c>
      <c r="H118" s="75" t="s">
        <v>749</v>
      </c>
      <c r="I118" s="76">
        <f>'05'!H12</f>
        <v>7596</v>
      </c>
      <c r="J118" s="70" t="s">
        <v>4961</v>
      </c>
      <c r="K118" s="70" t="str">
        <f>INDEX(PA_EXTRACAOITEM!D:D,MATCH(F118,PA_EXTRACAOITEM!B:B,0),0)</f>
        <v>Valor Permitido - Março</v>
      </c>
    </row>
    <row r="119" spans="2:11" ht="15">
      <c r="B119" s="75" t="str">
        <f>INDEX(SUM!D:D,MATCH(SUM!$F$3,SUM!B:B,0),0)</f>
        <v>P005</v>
      </c>
      <c r="C119" s="74">
        <v>118</v>
      </c>
      <c r="D119" s="71" t="s">
        <v>988</v>
      </c>
      <c r="E119" s="74">
        <f t="shared" si="1"/>
        <v>2023</v>
      </c>
      <c r="F119" s="70" t="s">
        <v>750</v>
      </c>
      <c r="G119" s="71" t="s">
        <v>250</v>
      </c>
      <c r="H119" s="75" t="s">
        <v>751</v>
      </c>
      <c r="I119" s="76">
        <f>'05'!H13</f>
        <v>7596</v>
      </c>
      <c r="J119" s="70" t="s">
        <v>4961</v>
      </c>
      <c r="K119" s="70" t="str">
        <f>INDEX(PA_EXTRACAOITEM!D:D,MATCH(F119,PA_EXTRACAOITEM!B:B,0),0)</f>
        <v>Valor Permitido - Abril</v>
      </c>
    </row>
    <row r="120" spans="2:11" ht="15">
      <c r="B120" s="75" t="str">
        <f>INDEX(SUM!D:D,MATCH(SUM!$F$3,SUM!B:B,0),0)</f>
        <v>P005</v>
      </c>
      <c r="C120" s="74">
        <v>118</v>
      </c>
      <c r="D120" s="71" t="s">
        <v>988</v>
      </c>
      <c r="E120" s="74">
        <f t="shared" si="1"/>
        <v>2023</v>
      </c>
      <c r="F120" s="70" t="s">
        <v>752</v>
      </c>
      <c r="G120" s="71" t="s">
        <v>251</v>
      </c>
      <c r="H120" s="75" t="s">
        <v>753</v>
      </c>
      <c r="I120" s="76">
        <f>'05'!H14</f>
        <v>7596</v>
      </c>
      <c r="J120" s="70" t="s">
        <v>4961</v>
      </c>
      <c r="K120" s="70" t="str">
        <f>INDEX(PA_EXTRACAOITEM!D:D,MATCH(F120,PA_EXTRACAOITEM!B:B,0),0)</f>
        <v>Valor Permitido - Maio</v>
      </c>
    </row>
    <row r="121" spans="2:11" ht="15">
      <c r="B121" s="75" t="str">
        <f>INDEX(SUM!D:D,MATCH(SUM!$F$3,SUM!B:B,0),0)</f>
        <v>P005</v>
      </c>
      <c r="C121" s="74">
        <v>118</v>
      </c>
      <c r="D121" s="71" t="s">
        <v>988</v>
      </c>
      <c r="E121" s="74">
        <f t="shared" si="1"/>
        <v>2023</v>
      </c>
      <c r="F121" s="70" t="s">
        <v>754</v>
      </c>
      <c r="G121" s="71" t="s">
        <v>261</v>
      </c>
      <c r="H121" s="75" t="s">
        <v>755</v>
      </c>
      <c r="I121" s="76">
        <f>'05'!H15</f>
        <v>7596</v>
      </c>
      <c r="J121" s="70" t="s">
        <v>4961</v>
      </c>
      <c r="K121" s="70" t="str">
        <f>INDEX(PA_EXTRACAOITEM!D:D,MATCH(F121,PA_EXTRACAOITEM!B:B,0),0)</f>
        <v>Valor Permitido - Junho</v>
      </c>
    </row>
    <row r="122" spans="2:11" ht="15">
      <c r="B122" s="75" t="str">
        <f>INDEX(SUM!D:D,MATCH(SUM!$F$3,SUM!B:B,0),0)</f>
        <v>P005</v>
      </c>
      <c r="C122" s="74">
        <v>118</v>
      </c>
      <c r="D122" s="71" t="s">
        <v>988</v>
      </c>
      <c r="E122" s="74">
        <f t="shared" si="1"/>
        <v>2023</v>
      </c>
      <c r="F122" s="70" t="s">
        <v>756</v>
      </c>
      <c r="G122" s="71" t="s">
        <v>262</v>
      </c>
      <c r="H122" s="75" t="s">
        <v>757</v>
      </c>
      <c r="I122" s="76">
        <f>'05'!H16</f>
        <v>7596</v>
      </c>
      <c r="J122" s="70" t="s">
        <v>4961</v>
      </c>
      <c r="K122" s="70" t="str">
        <f>INDEX(PA_EXTRACAOITEM!D:D,MATCH(F122,PA_EXTRACAOITEM!B:B,0),0)</f>
        <v>Valor Permitido - Julho</v>
      </c>
    </row>
    <row r="123" spans="2:11" ht="15">
      <c r="B123" s="75" t="str">
        <f>INDEX(SUM!D:D,MATCH(SUM!$F$3,SUM!B:B,0),0)</f>
        <v>P005</v>
      </c>
      <c r="C123" s="74">
        <v>118</v>
      </c>
      <c r="D123" s="71" t="s">
        <v>988</v>
      </c>
      <c r="E123" s="74">
        <f t="shared" si="1"/>
        <v>2023</v>
      </c>
      <c r="F123" s="70" t="s">
        <v>758</v>
      </c>
      <c r="G123" s="71" t="s">
        <v>263</v>
      </c>
      <c r="H123" s="75" t="s">
        <v>759</v>
      </c>
      <c r="I123" s="76">
        <f>'05'!H17</f>
        <v>7596</v>
      </c>
      <c r="J123" s="70" t="s">
        <v>4961</v>
      </c>
      <c r="K123" s="70" t="str">
        <f>INDEX(PA_EXTRACAOITEM!D:D,MATCH(F123,PA_EXTRACAOITEM!B:B,0),0)</f>
        <v>Valor Permitido - Agosto</v>
      </c>
    </row>
    <row r="124" spans="2:11" ht="15">
      <c r="B124" s="75" t="str">
        <f>INDEX(SUM!D:D,MATCH(SUM!$F$3,SUM!B:B,0),0)</f>
        <v>P005</v>
      </c>
      <c r="C124" s="74">
        <v>118</v>
      </c>
      <c r="D124" s="71" t="s">
        <v>988</v>
      </c>
      <c r="E124" s="74">
        <f t="shared" si="1"/>
        <v>2023</v>
      </c>
      <c r="F124" s="70" t="s">
        <v>760</v>
      </c>
      <c r="G124" s="71" t="s">
        <v>264</v>
      </c>
      <c r="H124" s="75" t="s">
        <v>761</v>
      </c>
      <c r="I124" s="76">
        <f>'05'!H18</f>
        <v>7596</v>
      </c>
      <c r="J124" s="70" t="s">
        <v>4961</v>
      </c>
      <c r="K124" s="70" t="str">
        <f>INDEX(PA_EXTRACAOITEM!D:D,MATCH(F124,PA_EXTRACAOITEM!B:B,0),0)</f>
        <v>Valor Permitido - Setembro</v>
      </c>
    </row>
    <row r="125" spans="2:11" ht="15">
      <c r="B125" s="75" t="str">
        <f>INDEX(SUM!D:D,MATCH(SUM!$F$3,SUM!B:B,0),0)</f>
        <v>P005</v>
      </c>
      <c r="C125" s="74">
        <v>118</v>
      </c>
      <c r="D125" s="71" t="s">
        <v>988</v>
      </c>
      <c r="E125" s="74">
        <f t="shared" si="1"/>
        <v>2023</v>
      </c>
      <c r="F125" s="70" t="s">
        <v>762</v>
      </c>
      <c r="G125" s="71" t="s">
        <v>265</v>
      </c>
      <c r="H125" s="75" t="s">
        <v>763</v>
      </c>
      <c r="I125" s="76">
        <f>'05'!H19</f>
        <v>7596</v>
      </c>
      <c r="J125" s="70" t="s">
        <v>4961</v>
      </c>
      <c r="K125" s="70" t="str">
        <f>INDEX(PA_EXTRACAOITEM!D:D,MATCH(F125,PA_EXTRACAOITEM!B:B,0),0)</f>
        <v>Valor Permitido - Outubro</v>
      </c>
    </row>
    <row r="126" spans="2:11" ht="15">
      <c r="B126" s="75" t="str">
        <f>INDEX(SUM!D:D,MATCH(SUM!$F$3,SUM!B:B,0),0)</f>
        <v>P005</v>
      </c>
      <c r="C126" s="74">
        <v>118</v>
      </c>
      <c r="D126" s="71" t="s">
        <v>988</v>
      </c>
      <c r="E126" s="74">
        <f t="shared" si="1"/>
        <v>2023</v>
      </c>
      <c r="F126" s="70" t="s">
        <v>764</v>
      </c>
      <c r="G126" s="71" t="s">
        <v>266</v>
      </c>
      <c r="H126" s="75" t="s">
        <v>765</v>
      </c>
      <c r="I126" s="76">
        <f>'05'!H20</f>
        <v>7596</v>
      </c>
      <c r="J126" s="70" t="s">
        <v>4961</v>
      </c>
      <c r="K126" s="70" t="str">
        <f>INDEX(PA_EXTRACAOITEM!D:D,MATCH(F126,PA_EXTRACAOITEM!B:B,0),0)</f>
        <v>Valor Permitido - Novembro</v>
      </c>
    </row>
    <row r="127" spans="2:11" ht="15">
      <c r="B127" s="75" t="str">
        <f>INDEX(SUM!D:D,MATCH(SUM!$F$3,SUM!B:B,0),0)</f>
        <v>P005</v>
      </c>
      <c r="C127" s="74">
        <v>118</v>
      </c>
      <c r="D127" s="71" t="s">
        <v>988</v>
      </c>
      <c r="E127" s="74">
        <f t="shared" si="1"/>
        <v>2023</v>
      </c>
      <c r="F127" s="70" t="s">
        <v>766</v>
      </c>
      <c r="G127" s="71" t="s">
        <v>267</v>
      </c>
      <c r="H127" s="75" t="s">
        <v>767</v>
      </c>
      <c r="I127" s="76">
        <f>'05'!H21</f>
        <v>7596</v>
      </c>
      <c r="J127" s="70" t="s">
        <v>4961</v>
      </c>
      <c r="K127" s="70" t="str">
        <f>INDEX(PA_EXTRACAOITEM!D:D,MATCH(F127,PA_EXTRACAOITEM!B:B,0),0)</f>
        <v>Valor Permitido - Dezembro</v>
      </c>
    </row>
    <row r="128" spans="2:11" ht="15">
      <c r="B128" s="75" t="str">
        <f>INDEX(SUM!D:D,MATCH(SUM!$F$3,SUM!B:B,0),0)</f>
        <v>P005</v>
      </c>
      <c r="C128" s="74">
        <v>118</v>
      </c>
      <c r="D128" s="71" t="s">
        <v>988</v>
      </c>
      <c r="E128" s="74">
        <f t="shared" si="1"/>
        <v>2023</v>
      </c>
      <c r="F128" s="70" t="s">
        <v>768</v>
      </c>
      <c r="G128" s="71" t="s">
        <v>268</v>
      </c>
      <c r="H128" s="75" t="s">
        <v>769</v>
      </c>
      <c r="I128" s="76">
        <f>'05'!H22</f>
        <v>0</v>
      </c>
      <c r="J128" s="70" t="s">
        <v>4961</v>
      </c>
      <c r="K128" s="70" t="str">
        <f>INDEX(PA_EXTRACAOITEM!D:D,MATCH(F128,PA_EXTRACAOITEM!B:B,0),0)</f>
        <v>Valor Permitido - 13o Pagamento</v>
      </c>
    </row>
    <row r="129" spans="2:11" ht="15">
      <c r="B129" s="75" t="str">
        <f>INDEX(SUM!D:D,MATCH(SUM!$F$3,SUM!B:B,0),0)</f>
        <v>P005</v>
      </c>
      <c r="C129" s="74">
        <v>118</v>
      </c>
      <c r="D129" s="71" t="s">
        <v>988</v>
      </c>
      <c r="E129" s="74">
        <f t="shared" si="1"/>
        <v>2023</v>
      </c>
      <c r="F129" s="70" t="s">
        <v>798</v>
      </c>
      <c r="G129" s="150" t="str">
        <f>'05'!B10</f>
        <v>01</v>
      </c>
      <c r="H129" s="75" t="s">
        <v>1017</v>
      </c>
      <c r="I129" s="76" t="str">
        <f>'05'!E10&amp;" "&amp;TEXT('05'!F10,"#.##0")&amp;"/"&amp;'05'!G10</f>
        <v>LEI MUNICIPAL N. 1.887/2020</v>
      </c>
      <c r="J129" s="70" t="s">
        <v>4962</v>
      </c>
      <c r="K129" s="70" t="e">
        <f>INDEX(PA_EXTRACAOITEM!D:D,MATCH(F129,PA_EXTRACAOITEM!B:B,0),0)</f>
        <v>#N/A</v>
      </c>
    </row>
    <row r="130" spans="2:11" ht="15">
      <c r="B130" s="75" t="str">
        <f>INDEX(SUM!D:D,MATCH(SUM!$F$3,SUM!B:B,0),0)</f>
        <v>P005</v>
      </c>
      <c r="C130" s="74">
        <v>118</v>
      </c>
      <c r="D130" s="71" t="s">
        <v>988</v>
      </c>
      <c r="E130" s="74">
        <f aca="true" t="shared" si="2" ref="E130:E193">$E$3</f>
        <v>2023</v>
      </c>
      <c r="F130" s="70" t="s">
        <v>799</v>
      </c>
      <c r="G130" s="150" t="str">
        <f>'05'!B11</f>
        <v>02</v>
      </c>
      <c r="H130" s="75" t="s">
        <v>1018</v>
      </c>
      <c r="I130" s="76" t="str">
        <f>'05'!E11&amp;" "&amp;TEXT('05'!F11,"#.##0")&amp;"/"&amp;'05'!G11</f>
        <v>LEI MUNICIPAL N. 1.887/2020</v>
      </c>
      <c r="J130" s="70" t="s">
        <v>4962</v>
      </c>
      <c r="K130" s="70" t="e">
        <f>INDEX(PA_EXTRACAOITEM!D:D,MATCH(F130,PA_EXTRACAOITEM!B:B,0),0)</f>
        <v>#N/A</v>
      </c>
    </row>
    <row r="131" spans="2:11" ht="15">
      <c r="B131" s="75" t="str">
        <f>INDEX(SUM!D:D,MATCH(SUM!$F$3,SUM!B:B,0),0)</f>
        <v>P005</v>
      </c>
      <c r="C131" s="74">
        <v>118</v>
      </c>
      <c r="D131" s="71" t="s">
        <v>988</v>
      </c>
      <c r="E131" s="74">
        <f t="shared" si="2"/>
        <v>2023</v>
      </c>
      <c r="F131" s="70" t="s">
        <v>800</v>
      </c>
      <c r="G131" s="150" t="str">
        <f>'05'!B12</f>
        <v>03</v>
      </c>
      <c r="H131" s="75" t="s">
        <v>1019</v>
      </c>
      <c r="I131" s="76" t="str">
        <f>'05'!E12&amp;" "&amp;TEXT('05'!F12,"#.##0")&amp;"/"&amp;'05'!G12</f>
        <v>LEI MUNICIPAL N. 1.887/2020</v>
      </c>
      <c r="J131" s="70" t="s">
        <v>4962</v>
      </c>
      <c r="K131" s="70" t="e">
        <f>INDEX(PA_EXTRACAOITEM!D:D,MATCH(F131,PA_EXTRACAOITEM!B:B,0),0)</f>
        <v>#N/A</v>
      </c>
    </row>
    <row r="132" spans="2:11" ht="15">
      <c r="B132" s="75" t="str">
        <f>INDEX(SUM!D:D,MATCH(SUM!$F$3,SUM!B:B,0),0)</f>
        <v>P005</v>
      </c>
      <c r="C132" s="74">
        <v>118</v>
      </c>
      <c r="D132" s="71" t="s">
        <v>988</v>
      </c>
      <c r="E132" s="74">
        <f t="shared" si="2"/>
        <v>2023</v>
      </c>
      <c r="F132" s="70" t="s">
        <v>801</v>
      </c>
      <c r="G132" s="150" t="str">
        <f>'05'!B13</f>
        <v>04</v>
      </c>
      <c r="H132" s="75" t="s">
        <v>1020</v>
      </c>
      <c r="I132" s="76" t="str">
        <f>'05'!E13&amp;" "&amp;TEXT('05'!F13,"#.##0")&amp;"/"&amp;'05'!G13</f>
        <v>LEI MUNICIPAL N. 1.887/2020</v>
      </c>
      <c r="J132" s="70" t="s">
        <v>4962</v>
      </c>
      <c r="K132" s="70" t="e">
        <f>INDEX(PA_EXTRACAOITEM!D:D,MATCH(F132,PA_EXTRACAOITEM!B:B,0),0)</f>
        <v>#N/A</v>
      </c>
    </row>
    <row r="133" spans="2:11" ht="15">
      <c r="B133" s="75" t="str">
        <f>INDEX(SUM!D:D,MATCH(SUM!$F$3,SUM!B:B,0),0)</f>
        <v>P005</v>
      </c>
      <c r="C133" s="74">
        <v>118</v>
      </c>
      <c r="D133" s="71" t="s">
        <v>988</v>
      </c>
      <c r="E133" s="74">
        <f t="shared" si="2"/>
        <v>2023</v>
      </c>
      <c r="F133" s="70" t="s">
        <v>802</v>
      </c>
      <c r="G133" s="150" t="str">
        <f>'05'!B14</f>
        <v>05</v>
      </c>
      <c r="H133" s="75" t="s">
        <v>1021</v>
      </c>
      <c r="I133" s="76" t="str">
        <f>'05'!E14&amp;" "&amp;TEXT('05'!F14,"#.##0")&amp;"/"&amp;'05'!G14</f>
        <v>LEI MUNICIPAL N. 1.887/2020</v>
      </c>
      <c r="J133" s="70" t="s">
        <v>4962</v>
      </c>
      <c r="K133" s="70" t="e">
        <f>INDEX(PA_EXTRACAOITEM!D:D,MATCH(F133,PA_EXTRACAOITEM!B:B,0),0)</f>
        <v>#N/A</v>
      </c>
    </row>
    <row r="134" spans="2:11" ht="15">
      <c r="B134" s="75" t="str">
        <f>INDEX(SUM!D:D,MATCH(SUM!$F$3,SUM!B:B,0),0)</f>
        <v>P005</v>
      </c>
      <c r="C134" s="74">
        <v>118</v>
      </c>
      <c r="D134" s="71" t="s">
        <v>988</v>
      </c>
      <c r="E134" s="74">
        <f t="shared" si="2"/>
        <v>2023</v>
      </c>
      <c r="F134" s="70" t="s">
        <v>803</v>
      </c>
      <c r="G134" s="150" t="str">
        <f>'05'!B15</f>
        <v>06</v>
      </c>
      <c r="H134" s="75" t="s">
        <v>1022</v>
      </c>
      <c r="I134" s="76" t="str">
        <f>'05'!E15&amp;" "&amp;TEXT('05'!F15,"#.##0")&amp;"/"&amp;'05'!G15</f>
        <v>LEI MUNICIPAL N. 1.887/2020</v>
      </c>
      <c r="J134" s="70" t="s">
        <v>4962</v>
      </c>
      <c r="K134" s="70" t="e">
        <f>INDEX(PA_EXTRACAOITEM!D:D,MATCH(F134,PA_EXTRACAOITEM!B:B,0),0)</f>
        <v>#N/A</v>
      </c>
    </row>
    <row r="135" spans="2:11" ht="15">
      <c r="B135" s="75" t="str">
        <f>INDEX(SUM!D:D,MATCH(SUM!$F$3,SUM!B:B,0),0)</f>
        <v>P005</v>
      </c>
      <c r="C135" s="74">
        <v>118</v>
      </c>
      <c r="D135" s="71" t="s">
        <v>988</v>
      </c>
      <c r="E135" s="74">
        <f t="shared" si="2"/>
        <v>2023</v>
      </c>
      <c r="F135" s="70" t="s">
        <v>804</v>
      </c>
      <c r="G135" s="150" t="str">
        <f>'05'!B16</f>
        <v>07</v>
      </c>
      <c r="H135" s="75" t="s">
        <v>1023</v>
      </c>
      <c r="I135" s="76" t="str">
        <f>'05'!E16&amp;" "&amp;TEXT('05'!F16,"#.##0")&amp;"/"&amp;'05'!G16</f>
        <v>LEI MUNICIPAL N. 1.887/2020</v>
      </c>
      <c r="J135" s="70" t="s">
        <v>4962</v>
      </c>
      <c r="K135" s="70" t="e">
        <f>INDEX(PA_EXTRACAOITEM!D:D,MATCH(F135,PA_EXTRACAOITEM!B:B,0),0)</f>
        <v>#N/A</v>
      </c>
    </row>
    <row r="136" spans="2:11" ht="15">
      <c r="B136" s="75" t="str">
        <f>INDEX(SUM!D:D,MATCH(SUM!$F$3,SUM!B:B,0),0)</f>
        <v>P005</v>
      </c>
      <c r="C136" s="74">
        <v>118</v>
      </c>
      <c r="D136" s="71" t="s">
        <v>988</v>
      </c>
      <c r="E136" s="74">
        <f t="shared" si="2"/>
        <v>2023</v>
      </c>
      <c r="F136" s="70" t="s">
        <v>805</v>
      </c>
      <c r="G136" s="150" t="str">
        <f>'05'!B17</f>
        <v>08</v>
      </c>
      <c r="H136" s="75" t="s">
        <v>1024</v>
      </c>
      <c r="I136" s="76" t="str">
        <f>'05'!E17&amp;" "&amp;TEXT('05'!F17,"#.##0")&amp;"/"&amp;'05'!G17</f>
        <v>LEI MUNICIPAL N. 1.887/2020</v>
      </c>
      <c r="J136" s="70" t="s">
        <v>4962</v>
      </c>
      <c r="K136" s="70" t="e">
        <f>INDEX(PA_EXTRACAOITEM!D:D,MATCH(F136,PA_EXTRACAOITEM!B:B,0),0)</f>
        <v>#N/A</v>
      </c>
    </row>
    <row r="137" spans="2:11" ht="15">
      <c r="B137" s="75" t="str">
        <f>INDEX(SUM!D:D,MATCH(SUM!$F$3,SUM!B:B,0),0)</f>
        <v>P005</v>
      </c>
      <c r="C137" s="74">
        <v>118</v>
      </c>
      <c r="D137" s="71" t="s">
        <v>988</v>
      </c>
      <c r="E137" s="74">
        <f t="shared" si="2"/>
        <v>2023</v>
      </c>
      <c r="F137" s="70" t="s">
        <v>806</v>
      </c>
      <c r="G137" s="150" t="str">
        <f>'05'!B18</f>
        <v>09</v>
      </c>
      <c r="H137" s="75" t="s">
        <v>1025</v>
      </c>
      <c r="I137" s="76" t="str">
        <f>'05'!E18&amp;" "&amp;TEXT('05'!F18,"#.##0")&amp;"/"&amp;'05'!G18</f>
        <v>LEI MUNICIPAL N. 1.887/2020</v>
      </c>
      <c r="J137" s="70" t="s">
        <v>4962</v>
      </c>
      <c r="K137" s="70" t="e">
        <f>INDEX(PA_EXTRACAOITEM!D:D,MATCH(F137,PA_EXTRACAOITEM!B:B,0),0)</f>
        <v>#N/A</v>
      </c>
    </row>
    <row r="138" spans="2:11" ht="15">
      <c r="B138" s="75" t="str">
        <f>INDEX(SUM!D:D,MATCH(SUM!$F$3,SUM!B:B,0),0)</f>
        <v>P005</v>
      </c>
      <c r="C138" s="74">
        <v>118</v>
      </c>
      <c r="D138" s="71" t="s">
        <v>988</v>
      </c>
      <c r="E138" s="74">
        <f t="shared" si="2"/>
        <v>2023</v>
      </c>
      <c r="F138" s="70" t="s">
        <v>807</v>
      </c>
      <c r="G138" s="150" t="str">
        <f>'05'!B19</f>
        <v>10</v>
      </c>
      <c r="H138" s="75" t="s">
        <v>1026</v>
      </c>
      <c r="I138" s="76" t="str">
        <f>'05'!E19&amp;" "&amp;TEXT('05'!F19,"#.##0")&amp;"/"&amp;'05'!G19</f>
        <v>LEI MUNICIPAL N. 1.887/2020</v>
      </c>
      <c r="J138" s="70" t="s">
        <v>4962</v>
      </c>
      <c r="K138" s="70" t="e">
        <f>INDEX(PA_EXTRACAOITEM!D:D,MATCH(F138,PA_EXTRACAOITEM!B:B,0),0)</f>
        <v>#N/A</v>
      </c>
    </row>
    <row r="139" spans="2:11" ht="15">
      <c r="B139" s="75" t="str">
        <f>INDEX(SUM!D:D,MATCH(SUM!$F$3,SUM!B:B,0),0)</f>
        <v>P005</v>
      </c>
      <c r="C139" s="74">
        <v>118</v>
      </c>
      <c r="D139" s="71" t="s">
        <v>988</v>
      </c>
      <c r="E139" s="74">
        <f t="shared" si="2"/>
        <v>2023</v>
      </c>
      <c r="F139" s="70" t="s">
        <v>808</v>
      </c>
      <c r="G139" s="150" t="str">
        <f>'05'!B20</f>
        <v>11</v>
      </c>
      <c r="H139" s="75" t="s">
        <v>1027</v>
      </c>
      <c r="I139" s="76" t="str">
        <f>'05'!E20&amp;" "&amp;TEXT('05'!F20,"#.##0")&amp;"/"&amp;'05'!G20</f>
        <v>LEI MUNICIPAL N. 1.887/2020</v>
      </c>
      <c r="J139" s="70" t="s">
        <v>4962</v>
      </c>
      <c r="K139" s="70" t="e">
        <f>INDEX(PA_EXTRACAOITEM!D:D,MATCH(F139,PA_EXTRACAOITEM!B:B,0),0)</f>
        <v>#N/A</v>
      </c>
    </row>
    <row r="140" spans="2:11" ht="15">
      <c r="B140" s="75" t="str">
        <f>INDEX(SUM!D:D,MATCH(SUM!$F$3,SUM!B:B,0),0)</f>
        <v>P005</v>
      </c>
      <c r="C140" s="74">
        <v>118</v>
      </c>
      <c r="D140" s="71" t="s">
        <v>988</v>
      </c>
      <c r="E140" s="74">
        <f t="shared" si="2"/>
        <v>2023</v>
      </c>
      <c r="F140" s="70" t="s">
        <v>809</v>
      </c>
      <c r="G140" s="150" t="str">
        <f>'05'!B21</f>
        <v>12</v>
      </c>
      <c r="H140" s="75" t="s">
        <v>1028</v>
      </c>
      <c r="I140" s="76" t="str">
        <f>'05'!E21&amp;" "&amp;TEXT('05'!F21,"#.##0")&amp;"/"&amp;'05'!G21</f>
        <v>LEI MUNICIPAL N. 1.887/2020</v>
      </c>
      <c r="J140" s="70" t="s">
        <v>4962</v>
      </c>
      <c r="K140" s="70" t="e">
        <f>INDEX(PA_EXTRACAOITEM!D:D,MATCH(F140,PA_EXTRACAOITEM!B:B,0),0)</f>
        <v>#N/A</v>
      </c>
    </row>
    <row r="141" spans="2:11" ht="15">
      <c r="B141" s="75" t="str">
        <f>INDEX(SUM!D:D,MATCH(SUM!$F$3,SUM!B:B,0),0)</f>
        <v>P005</v>
      </c>
      <c r="C141" s="74">
        <v>118</v>
      </c>
      <c r="D141" s="71" t="s">
        <v>988</v>
      </c>
      <c r="E141" s="74">
        <f t="shared" si="2"/>
        <v>2023</v>
      </c>
      <c r="F141" s="70" t="s">
        <v>810</v>
      </c>
      <c r="G141" s="150" t="str">
        <f>'05'!B22</f>
        <v>13</v>
      </c>
      <c r="H141" s="75" t="s">
        <v>1029</v>
      </c>
      <c r="I141" s="76" t="str">
        <f>'05'!E22&amp;" "&amp;TEXT('05'!F22,"#.##0")&amp;"/"&amp;'05'!G22</f>
        <v> 0/</v>
      </c>
      <c r="J141" s="70" t="s">
        <v>4962</v>
      </c>
      <c r="K141" s="70" t="e">
        <f>INDEX(PA_EXTRACAOITEM!D:D,MATCH(F141,PA_EXTRACAOITEM!B:B,0),0)</f>
        <v>#N/A</v>
      </c>
    </row>
    <row r="142" spans="2:11" ht="15">
      <c r="B142" s="75" t="str">
        <f>INDEX(SUM!D:D,MATCH(SUM!$F$3,SUM!B:B,0),0)</f>
        <v>P005</v>
      </c>
      <c r="C142" s="74">
        <v>118</v>
      </c>
      <c r="D142" s="71" t="s">
        <v>988</v>
      </c>
      <c r="E142" s="74">
        <f t="shared" si="2"/>
        <v>2023</v>
      </c>
      <c r="F142" s="70" t="s">
        <v>770</v>
      </c>
      <c r="G142" s="71" t="s">
        <v>269</v>
      </c>
      <c r="H142" s="75" t="s">
        <v>771</v>
      </c>
      <c r="I142" s="76">
        <f>'06'!E10</f>
        <v>7500</v>
      </c>
      <c r="J142" s="70" t="s">
        <v>4961</v>
      </c>
      <c r="K142" s="70" t="str">
        <f>INDEX(PA_EXTRACAOITEM!D:D,MATCH(F142,PA_EXTRACAOITEM!B:B,0),0)</f>
        <v>Valor Pago - Janeiro</v>
      </c>
    </row>
    <row r="143" spans="2:11" ht="15">
      <c r="B143" s="75" t="str">
        <f>INDEX(SUM!D:D,MATCH(SUM!$F$3,SUM!B:B,0),0)</f>
        <v>P005</v>
      </c>
      <c r="C143" s="74">
        <v>118</v>
      </c>
      <c r="D143" s="71" t="s">
        <v>988</v>
      </c>
      <c r="E143" s="74">
        <f t="shared" si="2"/>
        <v>2023</v>
      </c>
      <c r="F143" s="70" t="s">
        <v>772</v>
      </c>
      <c r="G143" s="71" t="s">
        <v>270</v>
      </c>
      <c r="H143" s="75" t="s">
        <v>773</v>
      </c>
      <c r="I143" s="76">
        <f>'06'!E11</f>
        <v>7500</v>
      </c>
      <c r="J143" s="70" t="s">
        <v>4961</v>
      </c>
      <c r="K143" s="70" t="str">
        <f>INDEX(PA_EXTRACAOITEM!D:D,MATCH(F143,PA_EXTRACAOITEM!B:B,0),0)</f>
        <v>Valor Pago - Fevereiro</v>
      </c>
    </row>
    <row r="144" spans="2:11" ht="15">
      <c r="B144" s="75" t="str">
        <f>INDEX(SUM!D:D,MATCH(SUM!$F$3,SUM!B:B,0),0)</f>
        <v>P005</v>
      </c>
      <c r="C144" s="74">
        <v>118</v>
      </c>
      <c r="D144" s="71" t="s">
        <v>988</v>
      </c>
      <c r="E144" s="74">
        <f t="shared" si="2"/>
        <v>2023</v>
      </c>
      <c r="F144" s="70" t="s">
        <v>774</v>
      </c>
      <c r="G144" s="71" t="s">
        <v>271</v>
      </c>
      <c r="H144" s="75" t="s">
        <v>775</v>
      </c>
      <c r="I144" s="76">
        <f>'06'!E12</f>
        <v>7500</v>
      </c>
      <c r="J144" s="70" t="s">
        <v>4961</v>
      </c>
      <c r="K144" s="70" t="str">
        <f>INDEX(PA_EXTRACAOITEM!D:D,MATCH(F144,PA_EXTRACAOITEM!B:B,0),0)</f>
        <v>Valor Pago - Março</v>
      </c>
    </row>
    <row r="145" spans="2:11" ht="15">
      <c r="B145" s="75" t="str">
        <f>INDEX(SUM!D:D,MATCH(SUM!$F$3,SUM!B:B,0),0)</f>
        <v>P005</v>
      </c>
      <c r="C145" s="74">
        <v>118</v>
      </c>
      <c r="D145" s="71" t="s">
        <v>988</v>
      </c>
      <c r="E145" s="74">
        <f t="shared" si="2"/>
        <v>2023</v>
      </c>
      <c r="F145" s="70" t="s">
        <v>776</v>
      </c>
      <c r="G145" s="71" t="s">
        <v>272</v>
      </c>
      <c r="H145" s="75" t="s">
        <v>777</v>
      </c>
      <c r="I145" s="76">
        <f>'06'!E13</f>
        <v>7596</v>
      </c>
      <c r="J145" s="70" t="s">
        <v>4961</v>
      </c>
      <c r="K145" s="70" t="str">
        <f>INDEX(PA_EXTRACAOITEM!D:D,MATCH(F145,PA_EXTRACAOITEM!B:B,0),0)</f>
        <v>Valor Pago - Abril</v>
      </c>
    </row>
    <row r="146" spans="2:11" ht="15">
      <c r="B146" s="75" t="str">
        <f>INDEX(SUM!D:D,MATCH(SUM!$F$3,SUM!B:B,0),0)</f>
        <v>P005</v>
      </c>
      <c r="C146" s="74">
        <v>118</v>
      </c>
      <c r="D146" s="71" t="s">
        <v>988</v>
      </c>
      <c r="E146" s="74">
        <f t="shared" si="2"/>
        <v>2023</v>
      </c>
      <c r="F146" s="70" t="s">
        <v>778</v>
      </c>
      <c r="G146" s="71" t="s">
        <v>273</v>
      </c>
      <c r="H146" s="75" t="s">
        <v>779</v>
      </c>
      <c r="I146" s="76">
        <f>'06'!E14</f>
        <v>7596</v>
      </c>
      <c r="J146" s="70" t="s">
        <v>4961</v>
      </c>
      <c r="K146" s="70" t="str">
        <f>INDEX(PA_EXTRACAOITEM!D:D,MATCH(F146,PA_EXTRACAOITEM!B:B,0),0)</f>
        <v>Valor Pago - Maio</v>
      </c>
    </row>
    <row r="147" spans="2:11" ht="15">
      <c r="B147" s="75" t="str">
        <f>INDEX(SUM!D:D,MATCH(SUM!$F$3,SUM!B:B,0),0)</f>
        <v>P005</v>
      </c>
      <c r="C147" s="74">
        <v>118</v>
      </c>
      <c r="D147" s="71" t="s">
        <v>988</v>
      </c>
      <c r="E147" s="74">
        <f t="shared" si="2"/>
        <v>2023</v>
      </c>
      <c r="F147" s="70" t="s">
        <v>780</v>
      </c>
      <c r="G147" s="71" t="s">
        <v>274</v>
      </c>
      <c r="H147" s="75" t="s">
        <v>781</v>
      </c>
      <c r="I147" s="76">
        <f>'06'!E15</f>
        <v>7596</v>
      </c>
      <c r="J147" s="70" t="s">
        <v>4961</v>
      </c>
      <c r="K147" s="70" t="str">
        <f>INDEX(PA_EXTRACAOITEM!D:D,MATCH(F147,PA_EXTRACAOITEM!B:B,0),0)</f>
        <v>Valor Pago - Junho</v>
      </c>
    </row>
    <row r="148" spans="2:11" ht="15">
      <c r="B148" s="75" t="str">
        <f>INDEX(SUM!D:D,MATCH(SUM!$F$3,SUM!B:B,0),0)</f>
        <v>P005</v>
      </c>
      <c r="C148" s="74">
        <v>118</v>
      </c>
      <c r="D148" s="71" t="s">
        <v>988</v>
      </c>
      <c r="E148" s="74">
        <f t="shared" si="2"/>
        <v>2023</v>
      </c>
      <c r="F148" s="70" t="s">
        <v>782</v>
      </c>
      <c r="G148" s="71" t="s">
        <v>275</v>
      </c>
      <c r="H148" s="75" t="s">
        <v>783</v>
      </c>
      <c r="I148" s="76">
        <f>'06'!E16</f>
        <v>7596</v>
      </c>
      <c r="J148" s="70" t="s">
        <v>4961</v>
      </c>
      <c r="K148" s="70" t="str">
        <f>INDEX(PA_EXTRACAOITEM!D:D,MATCH(F148,PA_EXTRACAOITEM!B:B,0),0)</f>
        <v>Valor Pago - Julho</v>
      </c>
    </row>
    <row r="149" spans="2:11" ht="15">
      <c r="B149" s="75" t="str">
        <f>INDEX(SUM!D:D,MATCH(SUM!$F$3,SUM!B:B,0),0)</f>
        <v>P005</v>
      </c>
      <c r="C149" s="74">
        <v>118</v>
      </c>
      <c r="D149" s="71" t="s">
        <v>988</v>
      </c>
      <c r="E149" s="74">
        <f t="shared" si="2"/>
        <v>2023</v>
      </c>
      <c r="F149" s="70" t="s">
        <v>784</v>
      </c>
      <c r="G149" s="71" t="s">
        <v>276</v>
      </c>
      <c r="H149" s="75" t="s">
        <v>785</v>
      </c>
      <c r="I149" s="76">
        <f>'06'!E17</f>
        <v>7596</v>
      </c>
      <c r="J149" s="70" t="s">
        <v>4961</v>
      </c>
      <c r="K149" s="70" t="str">
        <f>INDEX(PA_EXTRACAOITEM!D:D,MATCH(F149,PA_EXTRACAOITEM!B:B,0),0)</f>
        <v>Valor Pago - Agosto</v>
      </c>
    </row>
    <row r="150" spans="2:11" ht="15">
      <c r="B150" s="75" t="str">
        <f>INDEX(SUM!D:D,MATCH(SUM!$F$3,SUM!B:B,0),0)</f>
        <v>P005</v>
      </c>
      <c r="C150" s="74">
        <v>118</v>
      </c>
      <c r="D150" s="71" t="s">
        <v>988</v>
      </c>
      <c r="E150" s="74">
        <f t="shared" si="2"/>
        <v>2023</v>
      </c>
      <c r="F150" s="70" t="s">
        <v>786</v>
      </c>
      <c r="G150" s="71" t="s">
        <v>277</v>
      </c>
      <c r="H150" s="75" t="s">
        <v>787</v>
      </c>
      <c r="I150" s="76">
        <f>'06'!E18</f>
        <v>7596</v>
      </c>
      <c r="J150" s="70" t="s">
        <v>4961</v>
      </c>
      <c r="K150" s="70" t="str">
        <f>INDEX(PA_EXTRACAOITEM!D:D,MATCH(F150,PA_EXTRACAOITEM!B:B,0),0)</f>
        <v>Valor Pago - Setembro</v>
      </c>
    </row>
    <row r="151" spans="2:11" ht="15">
      <c r="B151" s="75" t="str">
        <f>INDEX(SUM!D:D,MATCH(SUM!$F$3,SUM!B:B,0),0)</f>
        <v>P005</v>
      </c>
      <c r="C151" s="74">
        <v>118</v>
      </c>
      <c r="D151" s="71" t="s">
        <v>988</v>
      </c>
      <c r="E151" s="74">
        <f t="shared" si="2"/>
        <v>2023</v>
      </c>
      <c r="F151" s="70" t="s">
        <v>788</v>
      </c>
      <c r="G151" s="71" t="s">
        <v>278</v>
      </c>
      <c r="H151" s="75" t="s">
        <v>789</v>
      </c>
      <c r="I151" s="76">
        <f>'06'!E19</f>
        <v>7596</v>
      </c>
      <c r="J151" s="70" t="s">
        <v>4961</v>
      </c>
      <c r="K151" s="70" t="str">
        <f>INDEX(PA_EXTRACAOITEM!D:D,MATCH(F151,PA_EXTRACAOITEM!B:B,0),0)</f>
        <v>Valor Pago - Outubro</v>
      </c>
    </row>
    <row r="152" spans="2:11" ht="15">
      <c r="B152" s="75" t="str">
        <f>INDEX(SUM!D:D,MATCH(SUM!$F$3,SUM!B:B,0),0)</f>
        <v>P005</v>
      </c>
      <c r="C152" s="74">
        <v>118</v>
      </c>
      <c r="D152" s="71" t="s">
        <v>988</v>
      </c>
      <c r="E152" s="74">
        <f t="shared" si="2"/>
        <v>2023</v>
      </c>
      <c r="F152" s="70" t="s">
        <v>790</v>
      </c>
      <c r="G152" s="71" t="s">
        <v>279</v>
      </c>
      <c r="H152" s="75" t="s">
        <v>791</v>
      </c>
      <c r="I152" s="76">
        <f>'06'!E20</f>
        <v>7596</v>
      </c>
      <c r="J152" s="70" t="s">
        <v>4961</v>
      </c>
      <c r="K152" s="70" t="str">
        <f>INDEX(PA_EXTRACAOITEM!D:D,MATCH(F152,PA_EXTRACAOITEM!B:B,0),0)</f>
        <v>Valor Pago - Novembro</v>
      </c>
    </row>
    <row r="153" spans="2:11" ht="15">
      <c r="B153" s="75" t="str">
        <f>INDEX(SUM!D:D,MATCH(SUM!$F$3,SUM!B:B,0),0)</f>
        <v>P005</v>
      </c>
      <c r="C153" s="74">
        <v>118</v>
      </c>
      <c r="D153" s="71" t="s">
        <v>988</v>
      </c>
      <c r="E153" s="74">
        <f t="shared" si="2"/>
        <v>2023</v>
      </c>
      <c r="F153" s="70" t="s">
        <v>792</v>
      </c>
      <c r="G153" s="71" t="s">
        <v>793</v>
      </c>
      <c r="H153" s="75" t="s">
        <v>794</v>
      </c>
      <c r="I153" s="76">
        <f>'06'!E21</f>
        <v>7596</v>
      </c>
      <c r="J153" s="70" t="s">
        <v>4961</v>
      </c>
      <c r="K153" s="70" t="str">
        <f>INDEX(PA_EXTRACAOITEM!D:D,MATCH(F153,PA_EXTRACAOITEM!B:B,0),0)</f>
        <v>Valor Pago - Dezembro</v>
      </c>
    </row>
    <row r="154" spans="2:11" ht="15">
      <c r="B154" s="75" t="str">
        <f>INDEX(SUM!D:D,MATCH(SUM!$F$3,SUM!B:B,0),0)</f>
        <v>P005</v>
      </c>
      <c r="C154" s="74">
        <v>118</v>
      </c>
      <c r="D154" s="71" t="s">
        <v>988</v>
      </c>
      <c r="E154" s="74">
        <f t="shared" si="2"/>
        <v>2023</v>
      </c>
      <c r="F154" s="70" t="s">
        <v>795</v>
      </c>
      <c r="G154" s="71" t="s">
        <v>796</v>
      </c>
      <c r="H154" s="75" t="s">
        <v>797</v>
      </c>
      <c r="I154" s="76">
        <f>'06'!E22</f>
        <v>0</v>
      </c>
      <c r="J154" s="70" t="s">
        <v>4961</v>
      </c>
      <c r="K154" s="70" t="str">
        <f>INDEX(PA_EXTRACAOITEM!D:D,MATCH(F154,PA_EXTRACAOITEM!B:B,0),0)</f>
        <v>Valor Pago - 13o Pagamento</v>
      </c>
    </row>
    <row r="155" spans="2:11" ht="15">
      <c r="B155" s="75" t="str">
        <f>INDEX(SUM!D:D,MATCH(SUM!$F$3,SUM!B:B,0),0)</f>
        <v>P005</v>
      </c>
      <c r="C155" s="73">
        <v>102</v>
      </c>
      <c r="D155" s="71" t="s">
        <v>985</v>
      </c>
      <c r="E155" s="74">
        <f t="shared" si="2"/>
        <v>2023</v>
      </c>
      <c r="F155" s="70" t="s">
        <v>817</v>
      </c>
      <c r="G155" s="72" t="s">
        <v>17</v>
      </c>
      <c r="H155" s="72" t="s">
        <v>818</v>
      </c>
      <c r="I155" s="71" t="str">
        <f>'08'!B10</f>
        <v>ANTONIO MANOEL DA SILVA</v>
      </c>
      <c r="J155" s="70" t="s">
        <v>4961</v>
      </c>
      <c r="K155" s="70" t="e">
        <f>INDEX(PA_EXTRACAOITEM!D:D,MATCH(F155,PA_EXTRACAOITEM!B:B,0),0)</f>
        <v>#N/A</v>
      </c>
    </row>
    <row r="156" spans="2:11" ht="15">
      <c r="B156" s="75" t="str">
        <f>INDEX(SUM!D:D,MATCH(SUM!$F$3,SUM!B:B,0),0)</f>
        <v>P005</v>
      </c>
      <c r="C156" s="73">
        <v>102</v>
      </c>
      <c r="D156" s="71" t="s">
        <v>985</v>
      </c>
      <c r="E156" s="74">
        <f t="shared" si="2"/>
        <v>2023</v>
      </c>
      <c r="F156" s="70" t="s">
        <v>819</v>
      </c>
      <c r="G156" s="72" t="s">
        <v>17</v>
      </c>
      <c r="H156" s="72" t="s">
        <v>818</v>
      </c>
      <c r="I156" s="71">
        <f>'08'!B11</f>
        <v>0</v>
      </c>
      <c r="J156" s="70" t="s">
        <v>4961</v>
      </c>
      <c r="K156" s="70" t="e">
        <f>INDEX(PA_EXTRACAOITEM!D:D,MATCH(F156,PA_EXTRACAOITEM!B:B,0),0)</f>
        <v>#N/A</v>
      </c>
    </row>
    <row r="157" spans="2:11" ht="15">
      <c r="B157" s="75" t="str">
        <f>INDEX(SUM!D:D,MATCH(SUM!$F$3,SUM!B:B,0),0)</f>
        <v>P005</v>
      </c>
      <c r="C157" s="73">
        <v>102</v>
      </c>
      <c r="D157" s="71" t="s">
        <v>985</v>
      </c>
      <c r="E157" s="74">
        <f t="shared" si="2"/>
        <v>2023</v>
      </c>
      <c r="F157" s="70" t="s">
        <v>820</v>
      </c>
      <c r="G157" s="72" t="s">
        <v>17</v>
      </c>
      <c r="H157" s="72" t="s">
        <v>818</v>
      </c>
      <c r="I157" s="71">
        <f>'08'!B12</f>
        <v>0</v>
      </c>
      <c r="J157" s="70" t="s">
        <v>4961</v>
      </c>
      <c r="K157" s="70" t="e">
        <f>INDEX(PA_EXTRACAOITEM!D:D,MATCH(F157,PA_EXTRACAOITEM!B:B,0),0)</f>
        <v>#N/A</v>
      </c>
    </row>
    <row r="158" spans="2:11" ht="15">
      <c r="B158" s="75" t="str">
        <f>INDEX(SUM!D:D,MATCH(SUM!$F$3,SUM!B:B,0),0)</f>
        <v>P005</v>
      </c>
      <c r="C158" s="73">
        <v>102</v>
      </c>
      <c r="D158" s="71" t="s">
        <v>985</v>
      </c>
      <c r="E158" s="74">
        <f t="shared" si="2"/>
        <v>2023</v>
      </c>
      <c r="F158" s="70" t="s">
        <v>821</v>
      </c>
      <c r="G158" s="72" t="s">
        <v>17</v>
      </c>
      <c r="H158" s="72" t="s">
        <v>818</v>
      </c>
      <c r="I158" s="71">
        <f>'08'!B13</f>
        <v>0</v>
      </c>
      <c r="J158" s="70" t="s">
        <v>4961</v>
      </c>
      <c r="K158" s="70" t="e">
        <f>INDEX(PA_EXTRACAOITEM!D:D,MATCH(F158,PA_EXTRACAOITEM!B:B,0),0)</f>
        <v>#N/A</v>
      </c>
    </row>
    <row r="159" spans="2:11" ht="15">
      <c r="B159" s="75" t="str">
        <f>INDEX(SUM!D:D,MATCH(SUM!$F$3,SUM!B:B,0),0)</f>
        <v>P005</v>
      </c>
      <c r="C159" s="73">
        <v>102</v>
      </c>
      <c r="D159" s="71" t="s">
        <v>985</v>
      </c>
      <c r="E159" s="74">
        <f t="shared" si="2"/>
        <v>2023</v>
      </c>
      <c r="F159" s="70" t="s">
        <v>822</v>
      </c>
      <c r="G159" s="72" t="s">
        <v>17</v>
      </c>
      <c r="H159" s="72" t="s">
        <v>818</v>
      </c>
      <c r="I159" s="71">
        <f>'08'!B14</f>
        <v>0</v>
      </c>
      <c r="J159" s="70" t="s">
        <v>4961</v>
      </c>
      <c r="K159" s="70" t="e">
        <f>INDEX(PA_EXTRACAOITEM!D:D,MATCH(F159,PA_EXTRACAOITEM!B:B,0),0)</f>
        <v>#N/A</v>
      </c>
    </row>
    <row r="160" spans="2:11" ht="15">
      <c r="B160" s="75" t="str">
        <f>INDEX(SUM!D:D,MATCH(SUM!$F$3,SUM!B:B,0),0)</f>
        <v>P005</v>
      </c>
      <c r="C160" s="73">
        <v>102</v>
      </c>
      <c r="D160" s="71" t="s">
        <v>985</v>
      </c>
      <c r="E160" s="74">
        <f t="shared" si="2"/>
        <v>2023</v>
      </c>
      <c r="F160" s="70" t="s">
        <v>823</v>
      </c>
      <c r="G160" s="72" t="s">
        <v>17</v>
      </c>
      <c r="H160" s="72" t="s">
        <v>818</v>
      </c>
      <c r="I160" s="71">
        <f>'08'!B15</f>
        <v>0</v>
      </c>
      <c r="J160" s="70" t="s">
        <v>4961</v>
      </c>
      <c r="K160" s="70" t="e">
        <f>INDEX(PA_EXTRACAOITEM!D:D,MATCH(F160,PA_EXTRACAOITEM!B:B,0),0)</f>
        <v>#N/A</v>
      </c>
    </row>
    <row r="161" spans="2:11" ht="15">
      <c r="B161" s="75" t="str">
        <f>INDEX(SUM!D:D,MATCH(SUM!$F$3,SUM!B:B,0),0)</f>
        <v>P005</v>
      </c>
      <c r="C161" s="73">
        <v>102</v>
      </c>
      <c r="D161" s="71" t="s">
        <v>985</v>
      </c>
      <c r="E161" s="74">
        <f t="shared" si="2"/>
        <v>2023</v>
      </c>
      <c r="F161" s="70" t="s">
        <v>824</v>
      </c>
      <c r="G161" s="72" t="s">
        <v>17</v>
      </c>
      <c r="H161" s="72" t="s">
        <v>818</v>
      </c>
      <c r="I161" s="71">
        <f>'08'!B16</f>
        <v>0</v>
      </c>
      <c r="J161" s="70" t="s">
        <v>4961</v>
      </c>
      <c r="K161" s="70" t="e">
        <f>INDEX(PA_EXTRACAOITEM!D:D,MATCH(F161,PA_EXTRACAOITEM!B:B,0),0)</f>
        <v>#N/A</v>
      </c>
    </row>
    <row r="162" spans="2:11" ht="15">
      <c r="B162" s="75" t="str">
        <f>INDEX(SUM!D:D,MATCH(SUM!$F$3,SUM!B:B,0),0)</f>
        <v>P005</v>
      </c>
      <c r="C162" s="73">
        <v>102</v>
      </c>
      <c r="D162" s="71" t="s">
        <v>985</v>
      </c>
      <c r="E162" s="74">
        <f t="shared" si="2"/>
        <v>2023</v>
      </c>
      <c r="F162" s="70" t="s">
        <v>825</v>
      </c>
      <c r="G162" s="72" t="s">
        <v>17</v>
      </c>
      <c r="H162" s="72" t="s">
        <v>818</v>
      </c>
      <c r="I162" s="71">
        <f>'08'!B17</f>
        <v>0</v>
      </c>
      <c r="J162" s="70" t="s">
        <v>4961</v>
      </c>
      <c r="K162" s="70" t="e">
        <f>INDEX(PA_EXTRACAOITEM!D:D,MATCH(F162,PA_EXTRACAOITEM!B:B,0),0)</f>
        <v>#N/A</v>
      </c>
    </row>
    <row r="163" spans="2:11" ht="15">
      <c r="B163" s="75" t="str">
        <f>INDEX(SUM!D:D,MATCH(SUM!$F$3,SUM!B:B,0),0)</f>
        <v>P005</v>
      </c>
      <c r="C163" s="73">
        <v>102</v>
      </c>
      <c r="D163" s="71" t="s">
        <v>985</v>
      </c>
      <c r="E163" s="74">
        <f t="shared" si="2"/>
        <v>2023</v>
      </c>
      <c r="F163" s="70" t="s">
        <v>826</v>
      </c>
      <c r="G163" s="72" t="s">
        <v>17</v>
      </c>
      <c r="H163" s="72" t="s">
        <v>818</v>
      </c>
      <c r="I163" s="71">
        <f>'08'!B18</f>
        <v>0</v>
      </c>
      <c r="J163" s="70" t="s">
        <v>4961</v>
      </c>
      <c r="K163" s="70" t="e">
        <f>INDEX(PA_EXTRACAOITEM!D:D,MATCH(F163,PA_EXTRACAOITEM!B:B,0),0)</f>
        <v>#N/A</v>
      </c>
    </row>
    <row r="164" spans="2:11" ht="15">
      <c r="B164" s="75" t="str">
        <f>INDEX(SUM!D:D,MATCH(SUM!$F$3,SUM!B:B,0),0)</f>
        <v>P005</v>
      </c>
      <c r="C164" s="73">
        <v>102</v>
      </c>
      <c r="D164" s="71" t="s">
        <v>985</v>
      </c>
      <c r="E164" s="74">
        <f t="shared" si="2"/>
        <v>2023</v>
      </c>
      <c r="F164" s="70" t="s">
        <v>827</v>
      </c>
      <c r="G164" s="72" t="s">
        <v>17</v>
      </c>
      <c r="H164" s="72" t="s">
        <v>818</v>
      </c>
      <c r="I164" s="71">
        <f>'08'!B19</f>
        <v>0</v>
      </c>
      <c r="J164" s="70" t="s">
        <v>4961</v>
      </c>
      <c r="K164" s="70" t="e">
        <f>INDEX(PA_EXTRACAOITEM!D:D,MATCH(F164,PA_EXTRACAOITEM!B:B,0),0)</f>
        <v>#N/A</v>
      </c>
    </row>
    <row r="165" spans="2:11" ht="15">
      <c r="B165" s="75" t="str">
        <f>INDEX(SUM!D:D,MATCH(SUM!$F$3,SUM!B:B,0),0)</f>
        <v>P005</v>
      </c>
      <c r="C165" s="73">
        <v>102</v>
      </c>
      <c r="D165" s="71" t="s">
        <v>985</v>
      </c>
      <c r="E165" s="74">
        <f t="shared" si="2"/>
        <v>2023</v>
      </c>
      <c r="F165" s="70" t="s">
        <v>828</v>
      </c>
      <c r="G165" s="72" t="s">
        <v>17</v>
      </c>
      <c r="H165" s="72" t="s">
        <v>818</v>
      </c>
      <c r="I165" s="71">
        <f>'08'!B20</f>
        <v>0</v>
      </c>
      <c r="J165" s="70" t="s">
        <v>4961</v>
      </c>
      <c r="K165" s="70" t="e">
        <f>INDEX(PA_EXTRACAOITEM!D:D,MATCH(F165,PA_EXTRACAOITEM!B:B,0),0)</f>
        <v>#N/A</v>
      </c>
    </row>
    <row r="166" spans="2:11" ht="15">
      <c r="B166" s="75" t="str">
        <f>INDEX(SUM!D:D,MATCH(SUM!$F$3,SUM!B:B,0),0)</f>
        <v>P005</v>
      </c>
      <c r="C166" s="73">
        <v>102</v>
      </c>
      <c r="D166" s="71" t="s">
        <v>985</v>
      </c>
      <c r="E166" s="74">
        <f t="shared" si="2"/>
        <v>2023</v>
      </c>
      <c r="F166" s="70" t="s">
        <v>829</v>
      </c>
      <c r="G166" s="72" t="s">
        <v>17</v>
      </c>
      <c r="H166" s="72" t="s">
        <v>818</v>
      </c>
      <c r="I166" s="71">
        <f>'08'!B21</f>
        <v>0</v>
      </c>
      <c r="J166" s="70" t="s">
        <v>4961</v>
      </c>
      <c r="K166" s="70" t="e">
        <f>INDEX(PA_EXTRACAOITEM!D:D,MATCH(F166,PA_EXTRACAOITEM!B:B,0),0)</f>
        <v>#N/A</v>
      </c>
    </row>
    <row r="167" spans="2:11" ht="15">
      <c r="B167" s="75" t="str">
        <f>INDEX(SUM!D:D,MATCH(SUM!$F$3,SUM!B:B,0),0)</f>
        <v>P005</v>
      </c>
      <c r="C167" s="73">
        <v>102</v>
      </c>
      <c r="D167" s="71" t="s">
        <v>985</v>
      </c>
      <c r="E167" s="74">
        <f t="shared" si="2"/>
        <v>2023</v>
      </c>
      <c r="F167" s="70" t="s">
        <v>830</v>
      </c>
      <c r="G167" s="72" t="s">
        <v>17</v>
      </c>
      <c r="H167" s="72" t="s">
        <v>818</v>
      </c>
      <c r="I167" s="71">
        <f>'08'!B22</f>
        <v>0</v>
      </c>
      <c r="J167" s="70" t="s">
        <v>4961</v>
      </c>
      <c r="K167" s="70" t="e">
        <f>INDEX(PA_EXTRACAOITEM!D:D,MATCH(F167,PA_EXTRACAOITEM!B:B,0),0)</f>
        <v>#N/A</v>
      </c>
    </row>
    <row r="168" spans="2:11" ht="15">
      <c r="B168" s="75" t="str">
        <f>INDEX(SUM!D:D,MATCH(SUM!$F$3,SUM!B:B,0),0)</f>
        <v>P005</v>
      </c>
      <c r="C168" s="73">
        <v>102</v>
      </c>
      <c r="D168" s="71" t="s">
        <v>985</v>
      </c>
      <c r="E168" s="74">
        <f t="shared" si="2"/>
        <v>2023</v>
      </c>
      <c r="F168" s="70" t="s">
        <v>831</v>
      </c>
      <c r="G168" s="72" t="s">
        <v>17</v>
      </c>
      <c r="H168" s="72" t="s">
        <v>818</v>
      </c>
      <c r="I168" s="71">
        <f>'08'!B23</f>
        <v>0</v>
      </c>
      <c r="J168" s="70" t="s">
        <v>4961</v>
      </c>
      <c r="K168" s="70" t="e">
        <f>INDEX(PA_EXTRACAOITEM!D:D,MATCH(F168,PA_EXTRACAOITEM!B:B,0),0)</f>
        <v>#N/A</v>
      </c>
    </row>
    <row r="169" spans="2:11" ht="15">
      <c r="B169" s="75" t="str">
        <f>INDEX(SUM!D:D,MATCH(SUM!$F$3,SUM!B:B,0),0)</f>
        <v>P005</v>
      </c>
      <c r="C169" s="73">
        <v>102</v>
      </c>
      <c r="D169" s="71" t="s">
        <v>985</v>
      </c>
      <c r="E169" s="74">
        <f t="shared" si="2"/>
        <v>2023</v>
      </c>
      <c r="F169" s="70" t="s">
        <v>832</v>
      </c>
      <c r="G169" s="72" t="s">
        <v>17</v>
      </c>
      <c r="H169" s="72" t="s">
        <v>818</v>
      </c>
      <c r="I169" s="71">
        <f>'08'!B24</f>
        <v>0</v>
      </c>
      <c r="J169" s="70" t="s">
        <v>4961</v>
      </c>
      <c r="K169" s="70" t="e">
        <f>INDEX(PA_EXTRACAOITEM!D:D,MATCH(F169,PA_EXTRACAOITEM!B:B,0),0)</f>
        <v>#N/A</v>
      </c>
    </row>
    <row r="170" spans="2:11" ht="15">
      <c r="B170" s="75" t="str">
        <f>INDEX(SUM!D:D,MATCH(SUM!$F$3,SUM!B:B,0),0)</f>
        <v>P005</v>
      </c>
      <c r="C170" s="73">
        <v>102</v>
      </c>
      <c r="D170" s="71" t="s">
        <v>985</v>
      </c>
      <c r="E170" s="74">
        <f t="shared" si="2"/>
        <v>2023</v>
      </c>
      <c r="F170" s="70" t="s">
        <v>833</v>
      </c>
      <c r="G170" s="72" t="s">
        <v>17</v>
      </c>
      <c r="H170" s="72" t="s">
        <v>818</v>
      </c>
      <c r="I170" s="71">
        <f>'08'!B25</f>
        <v>0</v>
      </c>
      <c r="J170" s="70" t="s">
        <v>4961</v>
      </c>
      <c r="K170" s="70" t="e">
        <f>INDEX(PA_EXTRACAOITEM!D:D,MATCH(F170,PA_EXTRACAOITEM!B:B,0),0)</f>
        <v>#N/A</v>
      </c>
    </row>
    <row r="171" spans="2:11" ht="15">
      <c r="B171" s="75" t="str">
        <f>INDEX(SUM!D:D,MATCH(SUM!$F$3,SUM!B:B,0),0)</f>
        <v>P005</v>
      </c>
      <c r="C171" s="73">
        <v>102</v>
      </c>
      <c r="D171" s="71" t="s">
        <v>985</v>
      </c>
      <c r="E171" s="74">
        <f t="shared" si="2"/>
        <v>2023</v>
      </c>
      <c r="F171" s="70" t="s">
        <v>834</v>
      </c>
      <c r="G171" s="72" t="s">
        <v>17</v>
      </c>
      <c r="H171" s="72" t="s">
        <v>818</v>
      </c>
      <c r="I171" s="71">
        <f>'08'!B26</f>
        <v>0</v>
      </c>
      <c r="J171" s="70" t="s">
        <v>4961</v>
      </c>
      <c r="K171" s="70" t="e">
        <f>INDEX(PA_EXTRACAOITEM!D:D,MATCH(F171,PA_EXTRACAOITEM!B:B,0),0)</f>
        <v>#N/A</v>
      </c>
    </row>
    <row r="172" spans="2:11" ht="15">
      <c r="B172" s="75" t="str">
        <f>INDEX(SUM!D:D,MATCH(SUM!$F$3,SUM!B:B,0),0)</f>
        <v>P005</v>
      </c>
      <c r="C172" s="73">
        <v>102</v>
      </c>
      <c r="D172" s="71" t="s">
        <v>985</v>
      </c>
      <c r="E172" s="74">
        <f t="shared" si="2"/>
        <v>2023</v>
      </c>
      <c r="F172" s="70" t="s">
        <v>835</v>
      </c>
      <c r="G172" s="72" t="s">
        <v>17</v>
      </c>
      <c r="H172" s="72" t="s">
        <v>818</v>
      </c>
      <c r="I172" s="71">
        <f>'08'!B27</f>
        <v>0</v>
      </c>
      <c r="J172" s="70" t="s">
        <v>4961</v>
      </c>
      <c r="K172" s="70" t="e">
        <f>INDEX(PA_EXTRACAOITEM!D:D,MATCH(F172,PA_EXTRACAOITEM!B:B,0),0)</f>
        <v>#N/A</v>
      </c>
    </row>
    <row r="173" spans="2:11" ht="15">
      <c r="B173" s="75" t="str">
        <f>INDEX(SUM!D:D,MATCH(SUM!$F$3,SUM!B:B,0),0)</f>
        <v>P005</v>
      </c>
      <c r="C173" s="73">
        <v>102</v>
      </c>
      <c r="D173" s="71" t="s">
        <v>985</v>
      </c>
      <c r="E173" s="74">
        <f t="shared" si="2"/>
        <v>2023</v>
      </c>
      <c r="F173" s="70" t="s">
        <v>836</v>
      </c>
      <c r="G173" s="72" t="s">
        <v>17</v>
      </c>
      <c r="H173" s="72" t="s">
        <v>818</v>
      </c>
      <c r="I173" s="71">
        <f>'08'!B28</f>
        <v>0</v>
      </c>
      <c r="J173" s="70" t="s">
        <v>4961</v>
      </c>
      <c r="K173" s="70" t="e">
        <f>INDEX(PA_EXTRACAOITEM!D:D,MATCH(F173,PA_EXTRACAOITEM!B:B,0),0)</f>
        <v>#N/A</v>
      </c>
    </row>
    <row r="174" spans="2:11" ht="15">
      <c r="B174" s="75" t="str">
        <f>INDEX(SUM!D:D,MATCH(SUM!$F$3,SUM!B:B,0),0)</f>
        <v>P005</v>
      </c>
      <c r="C174" s="73">
        <v>102</v>
      </c>
      <c r="D174" s="71" t="s">
        <v>985</v>
      </c>
      <c r="E174" s="74">
        <f t="shared" si="2"/>
        <v>2023</v>
      </c>
      <c r="F174" s="70" t="s">
        <v>837</v>
      </c>
      <c r="G174" s="72" t="s">
        <v>17</v>
      </c>
      <c r="H174" s="72" t="s">
        <v>818</v>
      </c>
      <c r="I174" s="71">
        <f>'08'!B29</f>
        <v>0</v>
      </c>
      <c r="J174" s="70" t="s">
        <v>4961</v>
      </c>
      <c r="K174" s="70" t="e">
        <f>INDEX(PA_EXTRACAOITEM!D:D,MATCH(F174,PA_EXTRACAOITEM!B:B,0),0)</f>
        <v>#N/A</v>
      </c>
    </row>
    <row r="175" spans="2:11" ht="15">
      <c r="B175" s="75" t="str">
        <f>INDEX(SUM!D:D,MATCH(SUM!$F$3,SUM!B:B,0),0)</f>
        <v>P005</v>
      </c>
      <c r="C175" s="73">
        <v>102</v>
      </c>
      <c r="D175" s="71" t="s">
        <v>985</v>
      </c>
      <c r="E175" s="74">
        <f t="shared" si="2"/>
        <v>2023</v>
      </c>
      <c r="F175" s="70" t="s">
        <v>838</v>
      </c>
      <c r="G175" s="72" t="s">
        <v>17</v>
      </c>
      <c r="H175" s="72" t="s">
        <v>839</v>
      </c>
      <c r="I175" s="71" t="str">
        <f>'08'!C10</f>
        <v>VEREADOR-PRESIDENTE</v>
      </c>
      <c r="J175" s="70" t="s">
        <v>4961</v>
      </c>
      <c r="K175" s="70" t="e">
        <f>INDEX(PA_EXTRACAOITEM!D:D,MATCH(F175,PA_EXTRACAOITEM!B:B,0),0)</f>
        <v>#N/A</v>
      </c>
    </row>
    <row r="176" spans="2:11" ht="15">
      <c r="B176" s="75" t="str">
        <f>INDEX(SUM!D:D,MATCH(SUM!$F$3,SUM!B:B,0),0)</f>
        <v>P005</v>
      </c>
      <c r="C176" s="73">
        <v>102</v>
      </c>
      <c r="D176" s="71" t="s">
        <v>985</v>
      </c>
      <c r="E176" s="74">
        <f t="shared" si="2"/>
        <v>2023</v>
      </c>
      <c r="F176" s="70" t="s">
        <v>840</v>
      </c>
      <c r="G176" s="72" t="s">
        <v>17</v>
      </c>
      <c r="H176" s="72" t="s">
        <v>839</v>
      </c>
      <c r="I176" s="71">
        <f>'08'!C11</f>
        <v>0</v>
      </c>
      <c r="J176" s="70" t="s">
        <v>4961</v>
      </c>
      <c r="K176" s="70" t="e">
        <f>INDEX(PA_EXTRACAOITEM!D:D,MATCH(F176,PA_EXTRACAOITEM!B:B,0),0)</f>
        <v>#N/A</v>
      </c>
    </row>
    <row r="177" spans="2:11" ht="15">
      <c r="B177" s="75" t="str">
        <f>INDEX(SUM!D:D,MATCH(SUM!$F$3,SUM!B:B,0),0)</f>
        <v>P005</v>
      </c>
      <c r="C177" s="73">
        <v>102</v>
      </c>
      <c r="D177" s="71" t="s">
        <v>985</v>
      </c>
      <c r="E177" s="74">
        <f t="shared" si="2"/>
        <v>2023</v>
      </c>
      <c r="F177" s="70" t="s">
        <v>841</v>
      </c>
      <c r="G177" s="72" t="s">
        <v>17</v>
      </c>
      <c r="H177" s="72" t="s">
        <v>839</v>
      </c>
      <c r="I177" s="71">
        <f>'08'!C12</f>
        <v>0</v>
      </c>
      <c r="J177" s="70" t="s">
        <v>4961</v>
      </c>
      <c r="K177" s="70" t="e">
        <f>INDEX(PA_EXTRACAOITEM!D:D,MATCH(F177,PA_EXTRACAOITEM!B:B,0),0)</f>
        <v>#N/A</v>
      </c>
    </row>
    <row r="178" spans="2:11" ht="15">
      <c r="B178" s="75" t="str">
        <f>INDEX(SUM!D:D,MATCH(SUM!$F$3,SUM!B:B,0),0)</f>
        <v>P005</v>
      </c>
      <c r="C178" s="73">
        <v>102</v>
      </c>
      <c r="D178" s="71" t="s">
        <v>985</v>
      </c>
      <c r="E178" s="74">
        <f t="shared" si="2"/>
        <v>2023</v>
      </c>
      <c r="F178" s="70" t="s">
        <v>842</v>
      </c>
      <c r="G178" s="72" t="s">
        <v>17</v>
      </c>
      <c r="H178" s="72" t="s">
        <v>839</v>
      </c>
      <c r="I178" s="71">
        <f>'08'!C13</f>
        <v>0</v>
      </c>
      <c r="J178" s="70" t="s">
        <v>4961</v>
      </c>
      <c r="K178" s="70" t="e">
        <f>INDEX(PA_EXTRACAOITEM!D:D,MATCH(F178,PA_EXTRACAOITEM!B:B,0),0)</f>
        <v>#N/A</v>
      </c>
    </row>
    <row r="179" spans="2:11" ht="15">
      <c r="B179" s="75" t="str">
        <f>INDEX(SUM!D:D,MATCH(SUM!$F$3,SUM!B:B,0),0)</f>
        <v>P005</v>
      </c>
      <c r="C179" s="73">
        <v>102</v>
      </c>
      <c r="D179" s="71" t="s">
        <v>985</v>
      </c>
      <c r="E179" s="74">
        <f t="shared" si="2"/>
        <v>2023</v>
      </c>
      <c r="F179" s="70" t="s">
        <v>843</v>
      </c>
      <c r="G179" s="72" t="s">
        <v>17</v>
      </c>
      <c r="H179" s="72" t="s">
        <v>839</v>
      </c>
      <c r="I179" s="71">
        <f>'08'!C14</f>
        <v>0</v>
      </c>
      <c r="J179" s="70" t="s">
        <v>4961</v>
      </c>
      <c r="K179" s="70" t="e">
        <f>INDEX(PA_EXTRACAOITEM!D:D,MATCH(F179,PA_EXTRACAOITEM!B:B,0),0)</f>
        <v>#N/A</v>
      </c>
    </row>
    <row r="180" spans="2:11" ht="15">
      <c r="B180" s="75" t="str">
        <f>INDEX(SUM!D:D,MATCH(SUM!$F$3,SUM!B:B,0),0)</f>
        <v>P005</v>
      </c>
      <c r="C180" s="73">
        <v>102</v>
      </c>
      <c r="D180" s="71" t="s">
        <v>985</v>
      </c>
      <c r="E180" s="74">
        <f t="shared" si="2"/>
        <v>2023</v>
      </c>
      <c r="F180" s="70" t="s">
        <v>844</v>
      </c>
      <c r="G180" s="72" t="s">
        <v>17</v>
      </c>
      <c r="H180" s="72" t="s">
        <v>839</v>
      </c>
      <c r="I180" s="71">
        <f>'08'!C15</f>
        <v>0</v>
      </c>
      <c r="J180" s="70" t="s">
        <v>4961</v>
      </c>
      <c r="K180" s="70" t="e">
        <f>INDEX(PA_EXTRACAOITEM!D:D,MATCH(F180,PA_EXTRACAOITEM!B:B,0),0)</f>
        <v>#N/A</v>
      </c>
    </row>
    <row r="181" spans="2:11" ht="15">
      <c r="B181" s="75" t="str">
        <f>INDEX(SUM!D:D,MATCH(SUM!$F$3,SUM!B:B,0),0)</f>
        <v>P005</v>
      </c>
      <c r="C181" s="73">
        <v>102</v>
      </c>
      <c r="D181" s="71" t="s">
        <v>985</v>
      </c>
      <c r="E181" s="74">
        <f t="shared" si="2"/>
        <v>2023</v>
      </c>
      <c r="F181" s="70" t="s">
        <v>845</v>
      </c>
      <c r="G181" s="72" t="s">
        <v>17</v>
      </c>
      <c r="H181" s="72" t="s">
        <v>839</v>
      </c>
      <c r="I181" s="71">
        <f>'08'!C16</f>
        <v>0</v>
      </c>
      <c r="J181" s="70" t="s">
        <v>4961</v>
      </c>
      <c r="K181" s="70" t="e">
        <f>INDEX(PA_EXTRACAOITEM!D:D,MATCH(F181,PA_EXTRACAOITEM!B:B,0),0)</f>
        <v>#N/A</v>
      </c>
    </row>
    <row r="182" spans="2:11" ht="15">
      <c r="B182" s="75" t="str">
        <f>INDEX(SUM!D:D,MATCH(SUM!$F$3,SUM!B:B,0),0)</f>
        <v>P005</v>
      </c>
      <c r="C182" s="73">
        <v>102</v>
      </c>
      <c r="D182" s="71" t="s">
        <v>985</v>
      </c>
      <c r="E182" s="74">
        <f t="shared" si="2"/>
        <v>2023</v>
      </c>
      <c r="F182" s="70" t="s">
        <v>846</v>
      </c>
      <c r="G182" s="72" t="s">
        <v>17</v>
      </c>
      <c r="H182" s="72" t="s">
        <v>839</v>
      </c>
      <c r="I182" s="71">
        <f>'08'!C17</f>
        <v>0</v>
      </c>
      <c r="J182" s="70" t="s">
        <v>4961</v>
      </c>
      <c r="K182" s="70" t="e">
        <f>INDEX(PA_EXTRACAOITEM!D:D,MATCH(F182,PA_EXTRACAOITEM!B:B,0),0)</f>
        <v>#N/A</v>
      </c>
    </row>
    <row r="183" spans="2:11" ht="15">
      <c r="B183" s="75" t="str">
        <f>INDEX(SUM!D:D,MATCH(SUM!$F$3,SUM!B:B,0),0)</f>
        <v>P005</v>
      </c>
      <c r="C183" s="73">
        <v>102</v>
      </c>
      <c r="D183" s="71" t="s">
        <v>985</v>
      </c>
      <c r="E183" s="74">
        <f t="shared" si="2"/>
        <v>2023</v>
      </c>
      <c r="F183" s="70" t="s">
        <v>847</v>
      </c>
      <c r="G183" s="72" t="s">
        <v>17</v>
      </c>
      <c r="H183" s="72" t="s">
        <v>839</v>
      </c>
      <c r="I183" s="71">
        <f>'08'!C18</f>
        <v>0</v>
      </c>
      <c r="J183" s="70" t="s">
        <v>4961</v>
      </c>
      <c r="K183" s="70" t="e">
        <f>INDEX(PA_EXTRACAOITEM!D:D,MATCH(F183,PA_EXTRACAOITEM!B:B,0),0)</f>
        <v>#N/A</v>
      </c>
    </row>
    <row r="184" spans="2:11" ht="15">
      <c r="B184" s="75" t="str">
        <f>INDEX(SUM!D:D,MATCH(SUM!$F$3,SUM!B:B,0),0)</f>
        <v>P005</v>
      </c>
      <c r="C184" s="73">
        <v>102</v>
      </c>
      <c r="D184" s="71" t="s">
        <v>985</v>
      </c>
      <c r="E184" s="74">
        <f t="shared" si="2"/>
        <v>2023</v>
      </c>
      <c r="F184" s="70" t="s">
        <v>848</v>
      </c>
      <c r="G184" s="72" t="s">
        <v>17</v>
      </c>
      <c r="H184" s="72" t="s">
        <v>839</v>
      </c>
      <c r="I184" s="71">
        <f>'08'!C19</f>
        <v>0</v>
      </c>
      <c r="J184" s="70" t="s">
        <v>4961</v>
      </c>
      <c r="K184" s="70" t="e">
        <f>INDEX(PA_EXTRACAOITEM!D:D,MATCH(F184,PA_EXTRACAOITEM!B:B,0),0)</f>
        <v>#N/A</v>
      </c>
    </row>
    <row r="185" spans="2:11" ht="15">
      <c r="B185" s="75" t="str">
        <f>INDEX(SUM!D:D,MATCH(SUM!$F$3,SUM!B:B,0),0)</f>
        <v>P005</v>
      </c>
      <c r="C185" s="73">
        <v>102</v>
      </c>
      <c r="D185" s="71" t="s">
        <v>985</v>
      </c>
      <c r="E185" s="74">
        <f t="shared" si="2"/>
        <v>2023</v>
      </c>
      <c r="F185" s="70" t="s">
        <v>849</v>
      </c>
      <c r="G185" s="72" t="s">
        <v>17</v>
      </c>
      <c r="H185" s="72" t="s">
        <v>839</v>
      </c>
      <c r="I185" s="71">
        <f>'08'!C20</f>
        <v>0</v>
      </c>
      <c r="J185" s="70" t="s">
        <v>4961</v>
      </c>
      <c r="K185" s="70" t="e">
        <f>INDEX(PA_EXTRACAOITEM!D:D,MATCH(F185,PA_EXTRACAOITEM!B:B,0),0)</f>
        <v>#N/A</v>
      </c>
    </row>
    <row r="186" spans="2:11" ht="15">
      <c r="B186" s="75" t="str">
        <f>INDEX(SUM!D:D,MATCH(SUM!$F$3,SUM!B:B,0),0)</f>
        <v>P005</v>
      </c>
      <c r="C186" s="73">
        <v>102</v>
      </c>
      <c r="D186" s="71" t="s">
        <v>985</v>
      </c>
      <c r="E186" s="74">
        <f t="shared" si="2"/>
        <v>2023</v>
      </c>
      <c r="F186" s="70" t="s">
        <v>850</v>
      </c>
      <c r="G186" s="72" t="s">
        <v>17</v>
      </c>
      <c r="H186" s="72" t="s">
        <v>839</v>
      </c>
      <c r="I186" s="71">
        <f>'08'!C21</f>
        <v>0</v>
      </c>
      <c r="J186" s="70" t="s">
        <v>4961</v>
      </c>
      <c r="K186" s="70" t="e">
        <f>INDEX(PA_EXTRACAOITEM!D:D,MATCH(F186,PA_EXTRACAOITEM!B:B,0),0)</f>
        <v>#N/A</v>
      </c>
    </row>
    <row r="187" spans="2:11" ht="15">
      <c r="B187" s="75" t="str">
        <f>INDEX(SUM!D:D,MATCH(SUM!$F$3,SUM!B:B,0),0)</f>
        <v>P005</v>
      </c>
      <c r="C187" s="73">
        <v>102</v>
      </c>
      <c r="D187" s="71" t="s">
        <v>985</v>
      </c>
      <c r="E187" s="74">
        <f t="shared" si="2"/>
        <v>2023</v>
      </c>
      <c r="F187" s="70" t="s">
        <v>851</v>
      </c>
      <c r="G187" s="72" t="s">
        <v>17</v>
      </c>
      <c r="H187" s="72" t="s">
        <v>839</v>
      </c>
      <c r="I187" s="71">
        <f>'08'!C22</f>
        <v>0</v>
      </c>
      <c r="J187" s="70" t="s">
        <v>4961</v>
      </c>
      <c r="K187" s="70" t="e">
        <f>INDEX(PA_EXTRACAOITEM!D:D,MATCH(F187,PA_EXTRACAOITEM!B:B,0),0)</f>
        <v>#N/A</v>
      </c>
    </row>
    <row r="188" spans="2:11" ht="15">
      <c r="B188" s="75" t="str">
        <f>INDEX(SUM!D:D,MATCH(SUM!$F$3,SUM!B:B,0),0)</f>
        <v>P005</v>
      </c>
      <c r="C188" s="73">
        <v>102</v>
      </c>
      <c r="D188" s="71" t="s">
        <v>985</v>
      </c>
      <c r="E188" s="74">
        <f t="shared" si="2"/>
        <v>2023</v>
      </c>
      <c r="F188" s="70" t="s">
        <v>852</v>
      </c>
      <c r="G188" s="72" t="s">
        <v>17</v>
      </c>
      <c r="H188" s="72" t="s">
        <v>839</v>
      </c>
      <c r="I188" s="71">
        <f>'08'!C23</f>
        <v>0</v>
      </c>
      <c r="J188" s="70" t="s">
        <v>4961</v>
      </c>
      <c r="K188" s="70" t="e">
        <f>INDEX(PA_EXTRACAOITEM!D:D,MATCH(F188,PA_EXTRACAOITEM!B:B,0),0)</f>
        <v>#N/A</v>
      </c>
    </row>
    <row r="189" spans="2:11" ht="15">
      <c r="B189" s="75" t="str">
        <f>INDEX(SUM!D:D,MATCH(SUM!$F$3,SUM!B:B,0),0)</f>
        <v>P005</v>
      </c>
      <c r="C189" s="73">
        <v>102</v>
      </c>
      <c r="D189" s="71" t="s">
        <v>985</v>
      </c>
      <c r="E189" s="74">
        <f t="shared" si="2"/>
        <v>2023</v>
      </c>
      <c r="F189" s="70" t="s">
        <v>853</v>
      </c>
      <c r="G189" s="72" t="s">
        <v>17</v>
      </c>
      <c r="H189" s="72" t="s">
        <v>839</v>
      </c>
      <c r="I189" s="71">
        <f>'08'!C24</f>
        <v>0</v>
      </c>
      <c r="J189" s="70" t="s">
        <v>4961</v>
      </c>
      <c r="K189" s="70" t="e">
        <f>INDEX(PA_EXTRACAOITEM!D:D,MATCH(F189,PA_EXTRACAOITEM!B:B,0),0)</f>
        <v>#N/A</v>
      </c>
    </row>
    <row r="190" spans="2:11" ht="15">
      <c r="B190" s="75" t="str">
        <f>INDEX(SUM!D:D,MATCH(SUM!$F$3,SUM!B:B,0),0)</f>
        <v>P005</v>
      </c>
      <c r="C190" s="73">
        <v>102</v>
      </c>
      <c r="D190" s="71" t="s">
        <v>985</v>
      </c>
      <c r="E190" s="74">
        <f t="shared" si="2"/>
        <v>2023</v>
      </c>
      <c r="F190" s="70" t="s">
        <v>854</v>
      </c>
      <c r="G190" s="72" t="s">
        <v>17</v>
      </c>
      <c r="H190" s="72" t="s">
        <v>839</v>
      </c>
      <c r="I190" s="71">
        <f>'08'!C25</f>
        <v>0</v>
      </c>
      <c r="J190" s="70" t="s">
        <v>4961</v>
      </c>
      <c r="K190" s="70" t="e">
        <f>INDEX(PA_EXTRACAOITEM!D:D,MATCH(F190,PA_EXTRACAOITEM!B:B,0),0)</f>
        <v>#N/A</v>
      </c>
    </row>
    <row r="191" spans="2:11" ht="15">
      <c r="B191" s="75" t="str">
        <f>INDEX(SUM!D:D,MATCH(SUM!$F$3,SUM!B:B,0),0)</f>
        <v>P005</v>
      </c>
      <c r="C191" s="73">
        <v>102</v>
      </c>
      <c r="D191" s="71" t="s">
        <v>985</v>
      </c>
      <c r="E191" s="74">
        <f t="shared" si="2"/>
        <v>2023</v>
      </c>
      <c r="F191" s="70" t="s">
        <v>855</v>
      </c>
      <c r="G191" s="72" t="s">
        <v>17</v>
      </c>
      <c r="H191" s="72" t="s">
        <v>839</v>
      </c>
      <c r="I191" s="71">
        <f>'08'!C26</f>
        <v>0</v>
      </c>
      <c r="J191" s="70" t="s">
        <v>4961</v>
      </c>
      <c r="K191" s="70" t="e">
        <f>INDEX(PA_EXTRACAOITEM!D:D,MATCH(F191,PA_EXTRACAOITEM!B:B,0),0)</f>
        <v>#N/A</v>
      </c>
    </row>
    <row r="192" spans="2:11" ht="15">
      <c r="B192" s="75" t="str">
        <f>INDEX(SUM!D:D,MATCH(SUM!$F$3,SUM!B:B,0),0)</f>
        <v>P005</v>
      </c>
      <c r="C192" s="73">
        <v>102</v>
      </c>
      <c r="D192" s="71" t="s">
        <v>985</v>
      </c>
      <c r="E192" s="74">
        <f t="shared" si="2"/>
        <v>2023</v>
      </c>
      <c r="F192" s="70" t="s">
        <v>856</v>
      </c>
      <c r="G192" s="72" t="s">
        <v>17</v>
      </c>
      <c r="H192" s="72" t="s">
        <v>839</v>
      </c>
      <c r="I192" s="71">
        <f>'08'!C27</f>
        <v>0</v>
      </c>
      <c r="J192" s="70" t="s">
        <v>4961</v>
      </c>
      <c r="K192" s="70" t="e">
        <f>INDEX(PA_EXTRACAOITEM!D:D,MATCH(F192,PA_EXTRACAOITEM!B:B,0),0)</f>
        <v>#N/A</v>
      </c>
    </row>
    <row r="193" spans="2:11" ht="15">
      <c r="B193" s="75" t="str">
        <f>INDEX(SUM!D:D,MATCH(SUM!$F$3,SUM!B:B,0),0)</f>
        <v>P005</v>
      </c>
      <c r="C193" s="73">
        <v>102</v>
      </c>
      <c r="D193" s="71" t="s">
        <v>985</v>
      </c>
      <c r="E193" s="74">
        <f t="shared" si="2"/>
        <v>2023</v>
      </c>
      <c r="F193" s="70" t="s">
        <v>857</v>
      </c>
      <c r="G193" s="72" t="s">
        <v>17</v>
      </c>
      <c r="H193" s="72" t="s">
        <v>839</v>
      </c>
      <c r="I193" s="71">
        <f>'08'!C28</f>
        <v>0</v>
      </c>
      <c r="J193" s="70" t="s">
        <v>4961</v>
      </c>
      <c r="K193" s="70" t="e">
        <f>INDEX(PA_EXTRACAOITEM!D:D,MATCH(F193,PA_EXTRACAOITEM!B:B,0),0)</f>
        <v>#N/A</v>
      </c>
    </row>
    <row r="194" spans="2:11" ht="15">
      <c r="B194" s="75" t="str">
        <f>INDEX(SUM!D:D,MATCH(SUM!$F$3,SUM!B:B,0),0)</f>
        <v>P005</v>
      </c>
      <c r="C194" s="73">
        <v>102</v>
      </c>
      <c r="D194" s="71" t="s">
        <v>985</v>
      </c>
      <c r="E194" s="74">
        <f aca="true" t="shared" si="3" ref="E194:E257">$E$3</f>
        <v>2023</v>
      </c>
      <c r="F194" s="70" t="s">
        <v>858</v>
      </c>
      <c r="G194" s="72" t="s">
        <v>17</v>
      </c>
      <c r="H194" s="72" t="s">
        <v>839</v>
      </c>
      <c r="I194" s="71">
        <f>'08'!C29</f>
        <v>0</v>
      </c>
      <c r="J194" s="70" t="s">
        <v>4961</v>
      </c>
      <c r="K194" s="70" t="e">
        <f>INDEX(PA_EXTRACAOITEM!D:D,MATCH(F194,PA_EXTRACAOITEM!B:B,0),0)</f>
        <v>#N/A</v>
      </c>
    </row>
    <row r="195" spans="2:11" ht="15">
      <c r="B195" s="75" t="str">
        <f>INDEX(SUM!D:D,MATCH(SUM!$F$3,SUM!B:B,0),0)</f>
        <v>P005</v>
      </c>
      <c r="C195" s="73">
        <v>102</v>
      </c>
      <c r="D195" s="71" t="s">
        <v>985</v>
      </c>
      <c r="E195" s="74">
        <f t="shared" si="3"/>
        <v>2023</v>
      </c>
      <c r="F195" s="70" t="s">
        <v>859</v>
      </c>
      <c r="G195" s="72" t="s">
        <v>17</v>
      </c>
      <c r="H195" s="72" t="s">
        <v>860</v>
      </c>
      <c r="I195" s="71" t="str">
        <f>'08'!D10</f>
        <v>ATO</v>
      </c>
      <c r="J195" s="70" t="s">
        <v>4961</v>
      </c>
      <c r="K195" s="70" t="e">
        <f>INDEX(PA_EXTRACAOITEM!D:D,MATCH(F195,PA_EXTRACAOITEM!B:B,0),0)</f>
        <v>#N/A</v>
      </c>
    </row>
    <row r="196" spans="2:11" ht="15">
      <c r="B196" s="75" t="str">
        <f>INDEX(SUM!D:D,MATCH(SUM!$F$3,SUM!B:B,0),0)</f>
        <v>P005</v>
      </c>
      <c r="C196" s="73">
        <v>102</v>
      </c>
      <c r="D196" s="71" t="s">
        <v>985</v>
      </c>
      <c r="E196" s="74">
        <f t="shared" si="3"/>
        <v>2023</v>
      </c>
      <c r="F196" s="70" t="s">
        <v>861</v>
      </c>
      <c r="G196" s="72" t="s">
        <v>17</v>
      </c>
      <c r="H196" s="72" t="s">
        <v>860</v>
      </c>
      <c r="I196" s="71">
        <f>'08'!D11</f>
        <v>0</v>
      </c>
      <c r="J196" s="70" t="s">
        <v>4961</v>
      </c>
      <c r="K196" s="70" t="e">
        <f>INDEX(PA_EXTRACAOITEM!D:D,MATCH(F196,PA_EXTRACAOITEM!B:B,0),0)</f>
        <v>#N/A</v>
      </c>
    </row>
    <row r="197" spans="2:11" ht="15">
      <c r="B197" s="75" t="str">
        <f>INDEX(SUM!D:D,MATCH(SUM!$F$3,SUM!B:B,0),0)</f>
        <v>P005</v>
      </c>
      <c r="C197" s="73">
        <v>102</v>
      </c>
      <c r="D197" s="71" t="s">
        <v>985</v>
      </c>
      <c r="E197" s="74">
        <f t="shared" si="3"/>
        <v>2023</v>
      </c>
      <c r="F197" s="70" t="s">
        <v>862</v>
      </c>
      <c r="G197" s="72" t="s">
        <v>17</v>
      </c>
      <c r="H197" s="72" t="s">
        <v>860</v>
      </c>
      <c r="I197" s="71">
        <f>'08'!D12</f>
        <v>0</v>
      </c>
      <c r="J197" s="70" t="s">
        <v>4961</v>
      </c>
      <c r="K197" s="70" t="e">
        <f>INDEX(PA_EXTRACAOITEM!D:D,MATCH(F197,PA_EXTRACAOITEM!B:B,0),0)</f>
        <v>#N/A</v>
      </c>
    </row>
    <row r="198" spans="2:11" ht="15">
      <c r="B198" s="75" t="str">
        <f>INDEX(SUM!D:D,MATCH(SUM!$F$3,SUM!B:B,0),0)</f>
        <v>P005</v>
      </c>
      <c r="C198" s="73">
        <v>102</v>
      </c>
      <c r="D198" s="71" t="s">
        <v>985</v>
      </c>
      <c r="E198" s="74">
        <f t="shared" si="3"/>
        <v>2023</v>
      </c>
      <c r="F198" s="70" t="s">
        <v>863</v>
      </c>
      <c r="G198" s="72" t="s">
        <v>17</v>
      </c>
      <c r="H198" s="72" t="s">
        <v>860</v>
      </c>
      <c r="I198" s="71">
        <f>'08'!D13</f>
        <v>0</v>
      </c>
      <c r="J198" s="70" t="s">
        <v>4961</v>
      </c>
      <c r="K198" s="70" t="e">
        <f>INDEX(PA_EXTRACAOITEM!D:D,MATCH(F198,PA_EXTRACAOITEM!B:B,0),0)</f>
        <v>#N/A</v>
      </c>
    </row>
    <row r="199" spans="2:11" ht="15">
      <c r="B199" s="75" t="str">
        <f>INDEX(SUM!D:D,MATCH(SUM!$F$3,SUM!B:B,0),0)</f>
        <v>P005</v>
      </c>
      <c r="C199" s="73">
        <v>102</v>
      </c>
      <c r="D199" s="71" t="s">
        <v>985</v>
      </c>
      <c r="E199" s="74">
        <f t="shared" si="3"/>
        <v>2023</v>
      </c>
      <c r="F199" s="70" t="s">
        <v>864</v>
      </c>
      <c r="G199" s="72" t="s">
        <v>17</v>
      </c>
      <c r="H199" s="72" t="s">
        <v>860</v>
      </c>
      <c r="I199" s="71">
        <f>'08'!D14</f>
        <v>0</v>
      </c>
      <c r="J199" s="70" t="s">
        <v>4961</v>
      </c>
      <c r="K199" s="70" t="e">
        <f>INDEX(PA_EXTRACAOITEM!D:D,MATCH(F199,PA_EXTRACAOITEM!B:B,0),0)</f>
        <v>#N/A</v>
      </c>
    </row>
    <row r="200" spans="2:11" ht="15">
      <c r="B200" s="75" t="str">
        <f>INDEX(SUM!D:D,MATCH(SUM!$F$3,SUM!B:B,0),0)</f>
        <v>P005</v>
      </c>
      <c r="C200" s="73">
        <v>102</v>
      </c>
      <c r="D200" s="71" t="s">
        <v>985</v>
      </c>
      <c r="E200" s="74">
        <f t="shared" si="3"/>
        <v>2023</v>
      </c>
      <c r="F200" s="70" t="s">
        <v>865</v>
      </c>
      <c r="G200" s="72" t="s">
        <v>17</v>
      </c>
      <c r="H200" s="72" t="s">
        <v>860</v>
      </c>
      <c r="I200" s="71">
        <f>'08'!D15</f>
        <v>0</v>
      </c>
      <c r="J200" s="70" t="s">
        <v>4961</v>
      </c>
      <c r="K200" s="70" t="e">
        <f>INDEX(PA_EXTRACAOITEM!D:D,MATCH(F200,PA_EXTRACAOITEM!B:B,0),0)</f>
        <v>#N/A</v>
      </c>
    </row>
    <row r="201" spans="2:11" ht="15">
      <c r="B201" s="75" t="str">
        <f>INDEX(SUM!D:D,MATCH(SUM!$F$3,SUM!B:B,0),0)</f>
        <v>P005</v>
      </c>
      <c r="C201" s="73">
        <v>102</v>
      </c>
      <c r="D201" s="71" t="s">
        <v>985</v>
      </c>
      <c r="E201" s="74">
        <f t="shared" si="3"/>
        <v>2023</v>
      </c>
      <c r="F201" s="70" t="s">
        <v>866</v>
      </c>
      <c r="G201" s="72" t="s">
        <v>17</v>
      </c>
      <c r="H201" s="72" t="s">
        <v>860</v>
      </c>
      <c r="I201" s="71">
        <f>'08'!D16</f>
        <v>0</v>
      </c>
      <c r="J201" s="70" t="s">
        <v>4961</v>
      </c>
      <c r="K201" s="70" t="e">
        <f>INDEX(PA_EXTRACAOITEM!D:D,MATCH(F201,PA_EXTRACAOITEM!B:B,0),0)</f>
        <v>#N/A</v>
      </c>
    </row>
    <row r="202" spans="2:11" ht="15">
      <c r="B202" s="75" t="str">
        <f>INDEX(SUM!D:D,MATCH(SUM!$F$3,SUM!B:B,0),0)</f>
        <v>P005</v>
      </c>
      <c r="C202" s="73">
        <v>102</v>
      </c>
      <c r="D202" s="71" t="s">
        <v>985</v>
      </c>
      <c r="E202" s="74">
        <f t="shared" si="3"/>
        <v>2023</v>
      </c>
      <c r="F202" s="70" t="s">
        <v>867</v>
      </c>
      <c r="G202" s="72" t="s">
        <v>17</v>
      </c>
      <c r="H202" s="72" t="s">
        <v>860</v>
      </c>
      <c r="I202" s="71">
        <f>'08'!D17</f>
        <v>0</v>
      </c>
      <c r="J202" s="70" t="s">
        <v>4961</v>
      </c>
      <c r="K202" s="70" t="e">
        <f>INDEX(PA_EXTRACAOITEM!D:D,MATCH(F202,PA_EXTRACAOITEM!B:B,0),0)</f>
        <v>#N/A</v>
      </c>
    </row>
    <row r="203" spans="2:11" ht="15">
      <c r="B203" s="75" t="str">
        <f>INDEX(SUM!D:D,MATCH(SUM!$F$3,SUM!B:B,0),0)</f>
        <v>P005</v>
      </c>
      <c r="C203" s="73">
        <v>102</v>
      </c>
      <c r="D203" s="71" t="s">
        <v>985</v>
      </c>
      <c r="E203" s="74">
        <f t="shared" si="3"/>
        <v>2023</v>
      </c>
      <c r="F203" s="70" t="s">
        <v>868</v>
      </c>
      <c r="G203" s="72" t="s">
        <v>17</v>
      </c>
      <c r="H203" s="72" t="s">
        <v>860</v>
      </c>
      <c r="I203" s="71">
        <f>'08'!D18</f>
        <v>0</v>
      </c>
      <c r="J203" s="70" t="s">
        <v>4961</v>
      </c>
      <c r="K203" s="70" t="e">
        <f>INDEX(PA_EXTRACAOITEM!D:D,MATCH(F203,PA_EXTRACAOITEM!B:B,0),0)</f>
        <v>#N/A</v>
      </c>
    </row>
    <row r="204" spans="2:11" ht="15">
      <c r="B204" s="75" t="str">
        <f>INDEX(SUM!D:D,MATCH(SUM!$F$3,SUM!B:B,0),0)</f>
        <v>P005</v>
      </c>
      <c r="C204" s="73">
        <v>102</v>
      </c>
      <c r="D204" s="71" t="s">
        <v>985</v>
      </c>
      <c r="E204" s="74">
        <f t="shared" si="3"/>
        <v>2023</v>
      </c>
      <c r="F204" s="70" t="s">
        <v>869</v>
      </c>
      <c r="G204" s="72" t="s">
        <v>17</v>
      </c>
      <c r="H204" s="72" t="s">
        <v>860</v>
      </c>
      <c r="I204" s="71">
        <f>'08'!D19</f>
        <v>0</v>
      </c>
      <c r="J204" s="70" t="s">
        <v>4961</v>
      </c>
      <c r="K204" s="70" t="e">
        <f>INDEX(PA_EXTRACAOITEM!D:D,MATCH(F204,PA_EXTRACAOITEM!B:B,0),0)</f>
        <v>#N/A</v>
      </c>
    </row>
    <row r="205" spans="2:11" ht="15">
      <c r="B205" s="75" t="str">
        <f>INDEX(SUM!D:D,MATCH(SUM!$F$3,SUM!B:B,0),0)</f>
        <v>P005</v>
      </c>
      <c r="C205" s="73">
        <v>102</v>
      </c>
      <c r="D205" s="71" t="s">
        <v>985</v>
      </c>
      <c r="E205" s="74">
        <f t="shared" si="3"/>
        <v>2023</v>
      </c>
      <c r="F205" s="70" t="s">
        <v>870</v>
      </c>
      <c r="G205" s="72" t="s">
        <v>17</v>
      </c>
      <c r="H205" s="72" t="s">
        <v>860</v>
      </c>
      <c r="I205" s="71">
        <f>'08'!D20</f>
        <v>0</v>
      </c>
      <c r="J205" s="70" t="s">
        <v>4961</v>
      </c>
      <c r="K205" s="70" t="e">
        <f>INDEX(PA_EXTRACAOITEM!D:D,MATCH(F205,PA_EXTRACAOITEM!B:B,0),0)</f>
        <v>#N/A</v>
      </c>
    </row>
    <row r="206" spans="2:11" ht="15">
      <c r="B206" s="75" t="str">
        <f>INDEX(SUM!D:D,MATCH(SUM!$F$3,SUM!B:B,0),0)</f>
        <v>P005</v>
      </c>
      <c r="C206" s="73">
        <v>102</v>
      </c>
      <c r="D206" s="71" t="s">
        <v>985</v>
      </c>
      <c r="E206" s="74">
        <f t="shared" si="3"/>
        <v>2023</v>
      </c>
      <c r="F206" s="70" t="s">
        <v>871</v>
      </c>
      <c r="G206" s="72" t="s">
        <v>17</v>
      </c>
      <c r="H206" s="72" t="s">
        <v>860</v>
      </c>
      <c r="I206" s="71">
        <f>'08'!D21</f>
        <v>0</v>
      </c>
      <c r="J206" s="70" t="s">
        <v>4961</v>
      </c>
      <c r="K206" s="70" t="e">
        <f>INDEX(PA_EXTRACAOITEM!D:D,MATCH(F206,PA_EXTRACAOITEM!B:B,0),0)</f>
        <v>#N/A</v>
      </c>
    </row>
    <row r="207" spans="2:11" ht="15">
      <c r="B207" s="75" t="str">
        <f>INDEX(SUM!D:D,MATCH(SUM!$F$3,SUM!B:B,0),0)</f>
        <v>P005</v>
      </c>
      <c r="C207" s="73">
        <v>102</v>
      </c>
      <c r="D207" s="71" t="s">
        <v>985</v>
      </c>
      <c r="E207" s="74">
        <f t="shared" si="3"/>
        <v>2023</v>
      </c>
      <c r="F207" s="70" t="s">
        <v>872</v>
      </c>
      <c r="G207" s="72" t="s">
        <v>17</v>
      </c>
      <c r="H207" s="72" t="s">
        <v>860</v>
      </c>
      <c r="I207" s="71">
        <f>'08'!D22</f>
        <v>0</v>
      </c>
      <c r="J207" s="70" t="s">
        <v>4961</v>
      </c>
      <c r="K207" s="70" t="e">
        <f>INDEX(PA_EXTRACAOITEM!D:D,MATCH(F207,PA_EXTRACAOITEM!B:B,0),0)</f>
        <v>#N/A</v>
      </c>
    </row>
    <row r="208" spans="2:11" ht="15">
      <c r="B208" s="75" t="str">
        <f>INDEX(SUM!D:D,MATCH(SUM!$F$3,SUM!B:B,0),0)</f>
        <v>P005</v>
      </c>
      <c r="C208" s="73">
        <v>102</v>
      </c>
      <c r="D208" s="71" t="s">
        <v>985</v>
      </c>
      <c r="E208" s="74">
        <f t="shared" si="3"/>
        <v>2023</v>
      </c>
      <c r="F208" s="70" t="s">
        <v>873</v>
      </c>
      <c r="G208" s="72" t="s">
        <v>17</v>
      </c>
      <c r="H208" s="72" t="s">
        <v>860</v>
      </c>
      <c r="I208" s="71">
        <f>'08'!D23</f>
        <v>0</v>
      </c>
      <c r="J208" s="70" t="s">
        <v>4961</v>
      </c>
      <c r="K208" s="70" t="e">
        <f>INDEX(PA_EXTRACAOITEM!D:D,MATCH(F208,PA_EXTRACAOITEM!B:B,0),0)</f>
        <v>#N/A</v>
      </c>
    </row>
    <row r="209" spans="2:11" ht="15">
      <c r="B209" s="75" t="str">
        <f>INDEX(SUM!D:D,MATCH(SUM!$F$3,SUM!B:B,0),0)</f>
        <v>P005</v>
      </c>
      <c r="C209" s="73">
        <v>102</v>
      </c>
      <c r="D209" s="71" t="s">
        <v>985</v>
      </c>
      <c r="E209" s="74">
        <f t="shared" si="3"/>
        <v>2023</v>
      </c>
      <c r="F209" s="70" t="s">
        <v>874</v>
      </c>
      <c r="G209" s="72" t="s">
        <v>17</v>
      </c>
      <c r="H209" s="72" t="s">
        <v>860</v>
      </c>
      <c r="I209" s="71">
        <f>'08'!D24</f>
        <v>0</v>
      </c>
      <c r="J209" s="70" t="s">
        <v>4961</v>
      </c>
      <c r="K209" s="70" t="e">
        <f>INDEX(PA_EXTRACAOITEM!D:D,MATCH(F209,PA_EXTRACAOITEM!B:B,0),0)</f>
        <v>#N/A</v>
      </c>
    </row>
    <row r="210" spans="2:11" ht="15">
      <c r="B210" s="75" t="str">
        <f>INDEX(SUM!D:D,MATCH(SUM!$F$3,SUM!B:B,0),0)</f>
        <v>P005</v>
      </c>
      <c r="C210" s="73">
        <v>102</v>
      </c>
      <c r="D210" s="71" t="s">
        <v>985</v>
      </c>
      <c r="E210" s="74">
        <f t="shared" si="3"/>
        <v>2023</v>
      </c>
      <c r="F210" s="70" t="s">
        <v>875</v>
      </c>
      <c r="G210" s="72" t="s">
        <v>17</v>
      </c>
      <c r="H210" s="72" t="s">
        <v>860</v>
      </c>
      <c r="I210" s="71">
        <f>'08'!D25</f>
        <v>0</v>
      </c>
      <c r="J210" s="70" t="s">
        <v>4961</v>
      </c>
      <c r="K210" s="70" t="e">
        <f>INDEX(PA_EXTRACAOITEM!D:D,MATCH(F210,PA_EXTRACAOITEM!B:B,0),0)</f>
        <v>#N/A</v>
      </c>
    </row>
    <row r="211" spans="2:11" ht="15">
      <c r="B211" s="75" t="str">
        <f>INDEX(SUM!D:D,MATCH(SUM!$F$3,SUM!B:B,0),0)</f>
        <v>P005</v>
      </c>
      <c r="C211" s="73">
        <v>102</v>
      </c>
      <c r="D211" s="71" t="s">
        <v>985</v>
      </c>
      <c r="E211" s="74">
        <f t="shared" si="3"/>
        <v>2023</v>
      </c>
      <c r="F211" s="70" t="s">
        <v>876</v>
      </c>
      <c r="G211" s="72" t="s">
        <v>17</v>
      </c>
      <c r="H211" s="72" t="s">
        <v>860</v>
      </c>
      <c r="I211" s="71">
        <f>'08'!D26</f>
        <v>0</v>
      </c>
      <c r="J211" s="70" t="s">
        <v>4961</v>
      </c>
      <c r="K211" s="70" t="e">
        <f>INDEX(PA_EXTRACAOITEM!D:D,MATCH(F211,PA_EXTRACAOITEM!B:B,0),0)</f>
        <v>#N/A</v>
      </c>
    </row>
    <row r="212" spans="2:11" ht="15">
      <c r="B212" s="75" t="str">
        <f>INDEX(SUM!D:D,MATCH(SUM!$F$3,SUM!B:B,0),0)</f>
        <v>P005</v>
      </c>
      <c r="C212" s="73">
        <v>102</v>
      </c>
      <c r="D212" s="71" t="s">
        <v>985</v>
      </c>
      <c r="E212" s="74">
        <f t="shared" si="3"/>
        <v>2023</v>
      </c>
      <c r="F212" s="70" t="s">
        <v>877</v>
      </c>
      <c r="G212" s="72" t="s">
        <v>17</v>
      </c>
      <c r="H212" s="72" t="s">
        <v>860</v>
      </c>
      <c r="I212" s="71">
        <f>'08'!D27</f>
        <v>0</v>
      </c>
      <c r="J212" s="70" t="s">
        <v>4961</v>
      </c>
      <c r="K212" s="70" t="e">
        <f>INDEX(PA_EXTRACAOITEM!D:D,MATCH(F212,PA_EXTRACAOITEM!B:B,0),0)</f>
        <v>#N/A</v>
      </c>
    </row>
    <row r="213" spans="2:11" ht="15">
      <c r="B213" s="75" t="str">
        <f>INDEX(SUM!D:D,MATCH(SUM!$F$3,SUM!B:B,0),0)</f>
        <v>P005</v>
      </c>
      <c r="C213" s="73">
        <v>102</v>
      </c>
      <c r="D213" s="71" t="s">
        <v>985</v>
      </c>
      <c r="E213" s="74">
        <f t="shared" si="3"/>
        <v>2023</v>
      </c>
      <c r="F213" s="70" t="s">
        <v>878</v>
      </c>
      <c r="G213" s="72" t="s">
        <v>17</v>
      </c>
      <c r="H213" s="72" t="s">
        <v>860</v>
      </c>
      <c r="I213" s="71">
        <f>'08'!D28</f>
        <v>0</v>
      </c>
      <c r="J213" s="70" t="s">
        <v>4961</v>
      </c>
      <c r="K213" s="70" t="e">
        <f>INDEX(PA_EXTRACAOITEM!D:D,MATCH(F213,PA_EXTRACAOITEM!B:B,0),0)</f>
        <v>#N/A</v>
      </c>
    </row>
    <row r="214" spans="2:11" ht="15">
      <c r="B214" s="75" t="str">
        <f>INDEX(SUM!D:D,MATCH(SUM!$F$3,SUM!B:B,0),0)</f>
        <v>P005</v>
      </c>
      <c r="C214" s="73">
        <v>102</v>
      </c>
      <c r="D214" s="71" t="s">
        <v>985</v>
      </c>
      <c r="E214" s="74">
        <f t="shared" si="3"/>
        <v>2023</v>
      </c>
      <c r="F214" s="70" t="s">
        <v>879</v>
      </c>
      <c r="G214" s="72" t="s">
        <v>17</v>
      </c>
      <c r="H214" s="72" t="s">
        <v>860</v>
      </c>
      <c r="I214" s="71">
        <f>'08'!D29</f>
        <v>0</v>
      </c>
      <c r="J214" s="70" t="s">
        <v>4961</v>
      </c>
      <c r="K214" s="70" t="e">
        <f>INDEX(PA_EXTRACAOITEM!D:D,MATCH(F214,PA_EXTRACAOITEM!B:B,0),0)</f>
        <v>#N/A</v>
      </c>
    </row>
    <row r="215" spans="2:11" ht="15">
      <c r="B215" s="75" t="str">
        <f>INDEX(SUM!D:D,MATCH(SUM!$F$3,SUM!B:B,0),0)</f>
        <v>P005</v>
      </c>
      <c r="C215" s="73">
        <v>102</v>
      </c>
      <c r="D215" s="71" t="s">
        <v>985</v>
      </c>
      <c r="E215" s="74">
        <f t="shared" si="3"/>
        <v>2023</v>
      </c>
      <c r="F215" s="70" t="s">
        <v>880</v>
      </c>
      <c r="G215" s="72" t="s">
        <v>17</v>
      </c>
      <c r="H215" s="72" t="s">
        <v>881</v>
      </c>
      <c r="I215" s="151">
        <f>'08'!E10</f>
        <v>12525677404</v>
      </c>
      <c r="J215" s="70" t="s">
        <v>4961</v>
      </c>
      <c r="K215" s="70" t="e">
        <f>INDEX(PA_EXTRACAOITEM!D:D,MATCH(F215,PA_EXTRACAOITEM!B:B,0),0)</f>
        <v>#N/A</v>
      </c>
    </row>
    <row r="216" spans="2:11" ht="15">
      <c r="B216" s="75" t="str">
        <f>INDEX(SUM!D:D,MATCH(SUM!$F$3,SUM!B:B,0),0)</f>
        <v>P005</v>
      </c>
      <c r="C216" s="73">
        <v>102</v>
      </c>
      <c r="D216" s="71" t="s">
        <v>985</v>
      </c>
      <c r="E216" s="74">
        <f t="shared" si="3"/>
        <v>2023</v>
      </c>
      <c r="F216" s="70" t="s">
        <v>882</v>
      </c>
      <c r="G216" s="72" t="s">
        <v>17</v>
      </c>
      <c r="H216" s="72" t="s">
        <v>881</v>
      </c>
      <c r="I216" s="151">
        <f>'08'!E11</f>
        <v>0</v>
      </c>
      <c r="J216" s="70" t="s">
        <v>4961</v>
      </c>
      <c r="K216" s="70" t="e">
        <f>INDEX(PA_EXTRACAOITEM!D:D,MATCH(F216,PA_EXTRACAOITEM!B:B,0),0)</f>
        <v>#N/A</v>
      </c>
    </row>
    <row r="217" spans="2:11" ht="15">
      <c r="B217" s="75" t="str">
        <f>INDEX(SUM!D:D,MATCH(SUM!$F$3,SUM!B:B,0),0)</f>
        <v>P005</v>
      </c>
      <c r="C217" s="73">
        <v>102</v>
      </c>
      <c r="D217" s="71" t="s">
        <v>985</v>
      </c>
      <c r="E217" s="74">
        <f t="shared" si="3"/>
        <v>2023</v>
      </c>
      <c r="F217" s="70" t="s">
        <v>883</v>
      </c>
      <c r="G217" s="72" t="s">
        <v>17</v>
      </c>
      <c r="H217" s="72" t="s">
        <v>881</v>
      </c>
      <c r="I217" s="151">
        <f>'08'!E12</f>
        <v>0</v>
      </c>
      <c r="J217" s="70" t="s">
        <v>4961</v>
      </c>
      <c r="K217" s="70" t="e">
        <f>INDEX(PA_EXTRACAOITEM!D:D,MATCH(F217,PA_EXTRACAOITEM!B:B,0),0)</f>
        <v>#N/A</v>
      </c>
    </row>
    <row r="218" spans="2:11" ht="15">
      <c r="B218" s="75" t="str">
        <f>INDEX(SUM!D:D,MATCH(SUM!$F$3,SUM!B:B,0),0)</f>
        <v>P005</v>
      </c>
      <c r="C218" s="73">
        <v>102</v>
      </c>
      <c r="D218" s="71" t="s">
        <v>985</v>
      </c>
      <c r="E218" s="74">
        <f t="shared" si="3"/>
        <v>2023</v>
      </c>
      <c r="F218" s="70" t="s">
        <v>884</v>
      </c>
      <c r="G218" s="72" t="s">
        <v>17</v>
      </c>
      <c r="H218" s="72" t="s">
        <v>881</v>
      </c>
      <c r="I218" s="151">
        <f>'08'!E13</f>
        <v>0</v>
      </c>
      <c r="J218" s="70" t="s">
        <v>4961</v>
      </c>
      <c r="K218" s="70" t="e">
        <f>INDEX(PA_EXTRACAOITEM!D:D,MATCH(F218,PA_EXTRACAOITEM!B:B,0),0)</f>
        <v>#N/A</v>
      </c>
    </row>
    <row r="219" spans="2:11" ht="15">
      <c r="B219" s="75" t="str">
        <f>INDEX(SUM!D:D,MATCH(SUM!$F$3,SUM!B:B,0),0)</f>
        <v>P005</v>
      </c>
      <c r="C219" s="73">
        <v>102</v>
      </c>
      <c r="D219" s="71" t="s">
        <v>985</v>
      </c>
      <c r="E219" s="74">
        <f t="shared" si="3"/>
        <v>2023</v>
      </c>
      <c r="F219" s="70" t="s">
        <v>885</v>
      </c>
      <c r="G219" s="72" t="s">
        <v>17</v>
      </c>
      <c r="H219" s="72" t="s">
        <v>881</v>
      </c>
      <c r="I219" s="151">
        <f>'08'!E14</f>
        <v>0</v>
      </c>
      <c r="J219" s="70" t="s">
        <v>4961</v>
      </c>
      <c r="K219" s="70" t="e">
        <f>INDEX(PA_EXTRACAOITEM!D:D,MATCH(F219,PA_EXTRACAOITEM!B:B,0),0)</f>
        <v>#N/A</v>
      </c>
    </row>
    <row r="220" spans="2:11" ht="15">
      <c r="B220" s="75" t="str">
        <f>INDEX(SUM!D:D,MATCH(SUM!$F$3,SUM!B:B,0),0)</f>
        <v>P005</v>
      </c>
      <c r="C220" s="73">
        <v>102</v>
      </c>
      <c r="D220" s="71" t="s">
        <v>985</v>
      </c>
      <c r="E220" s="74">
        <f t="shared" si="3"/>
        <v>2023</v>
      </c>
      <c r="F220" s="70" t="s">
        <v>886</v>
      </c>
      <c r="G220" s="72" t="s">
        <v>17</v>
      </c>
      <c r="H220" s="72" t="s">
        <v>881</v>
      </c>
      <c r="I220" s="151">
        <f>'08'!E15</f>
        <v>0</v>
      </c>
      <c r="J220" s="70" t="s">
        <v>4961</v>
      </c>
      <c r="K220" s="70" t="e">
        <f>INDEX(PA_EXTRACAOITEM!D:D,MATCH(F220,PA_EXTRACAOITEM!B:B,0),0)</f>
        <v>#N/A</v>
      </c>
    </row>
    <row r="221" spans="2:11" ht="15">
      <c r="B221" s="75" t="str">
        <f>INDEX(SUM!D:D,MATCH(SUM!$F$3,SUM!B:B,0),0)</f>
        <v>P005</v>
      </c>
      <c r="C221" s="73">
        <v>102</v>
      </c>
      <c r="D221" s="71" t="s">
        <v>985</v>
      </c>
      <c r="E221" s="74">
        <f t="shared" si="3"/>
        <v>2023</v>
      </c>
      <c r="F221" s="70" t="s">
        <v>887</v>
      </c>
      <c r="G221" s="72" t="s">
        <v>17</v>
      </c>
      <c r="H221" s="72" t="s">
        <v>881</v>
      </c>
      <c r="I221" s="151">
        <f>'08'!E16</f>
        <v>0</v>
      </c>
      <c r="J221" s="70" t="s">
        <v>4961</v>
      </c>
      <c r="K221" s="70" t="e">
        <f>INDEX(PA_EXTRACAOITEM!D:D,MATCH(F221,PA_EXTRACAOITEM!B:B,0),0)</f>
        <v>#N/A</v>
      </c>
    </row>
    <row r="222" spans="2:11" ht="15">
      <c r="B222" s="75" t="str">
        <f>INDEX(SUM!D:D,MATCH(SUM!$F$3,SUM!B:B,0),0)</f>
        <v>P005</v>
      </c>
      <c r="C222" s="73">
        <v>102</v>
      </c>
      <c r="D222" s="71" t="s">
        <v>985</v>
      </c>
      <c r="E222" s="74">
        <f t="shared" si="3"/>
        <v>2023</v>
      </c>
      <c r="F222" s="70" t="s">
        <v>888</v>
      </c>
      <c r="G222" s="72" t="s">
        <v>17</v>
      </c>
      <c r="H222" s="72" t="s">
        <v>881</v>
      </c>
      <c r="I222" s="151">
        <f>'08'!E17</f>
        <v>0</v>
      </c>
      <c r="J222" s="70" t="s">
        <v>4961</v>
      </c>
      <c r="K222" s="70" t="e">
        <f>INDEX(PA_EXTRACAOITEM!D:D,MATCH(F222,PA_EXTRACAOITEM!B:B,0),0)</f>
        <v>#N/A</v>
      </c>
    </row>
    <row r="223" spans="2:11" ht="15">
      <c r="B223" s="75" t="str">
        <f>INDEX(SUM!D:D,MATCH(SUM!$F$3,SUM!B:B,0),0)</f>
        <v>P005</v>
      </c>
      <c r="C223" s="73">
        <v>102</v>
      </c>
      <c r="D223" s="71" t="s">
        <v>985</v>
      </c>
      <c r="E223" s="74">
        <f t="shared" si="3"/>
        <v>2023</v>
      </c>
      <c r="F223" s="70" t="s">
        <v>889</v>
      </c>
      <c r="G223" s="72" t="s">
        <v>17</v>
      </c>
      <c r="H223" s="72" t="s">
        <v>881</v>
      </c>
      <c r="I223" s="151">
        <f>'08'!E18</f>
        <v>0</v>
      </c>
      <c r="J223" s="70" t="s">
        <v>4961</v>
      </c>
      <c r="K223" s="70" t="e">
        <f>INDEX(PA_EXTRACAOITEM!D:D,MATCH(F223,PA_EXTRACAOITEM!B:B,0),0)</f>
        <v>#N/A</v>
      </c>
    </row>
    <row r="224" spans="2:11" ht="15">
      <c r="B224" s="75" t="str">
        <f>INDEX(SUM!D:D,MATCH(SUM!$F$3,SUM!B:B,0),0)</f>
        <v>P005</v>
      </c>
      <c r="C224" s="73">
        <v>102</v>
      </c>
      <c r="D224" s="71" t="s">
        <v>985</v>
      </c>
      <c r="E224" s="74">
        <f t="shared" si="3"/>
        <v>2023</v>
      </c>
      <c r="F224" s="70" t="s">
        <v>890</v>
      </c>
      <c r="G224" s="72" t="s">
        <v>17</v>
      </c>
      <c r="H224" s="72" t="s">
        <v>881</v>
      </c>
      <c r="I224" s="151">
        <f>'08'!E19</f>
        <v>0</v>
      </c>
      <c r="J224" s="70" t="s">
        <v>4961</v>
      </c>
      <c r="K224" s="70" t="e">
        <f>INDEX(PA_EXTRACAOITEM!D:D,MATCH(F224,PA_EXTRACAOITEM!B:B,0),0)</f>
        <v>#N/A</v>
      </c>
    </row>
    <row r="225" spans="2:11" ht="15">
      <c r="B225" s="75" t="str">
        <f>INDEX(SUM!D:D,MATCH(SUM!$F$3,SUM!B:B,0),0)</f>
        <v>P005</v>
      </c>
      <c r="C225" s="73">
        <v>102</v>
      </c>
      <c r="D225" s="71" t="s">
        <v>985</v>
      </c>
      <c r="E225" s="74">
        <f t="shared" si="3"/>
        <v>2023</v>
      </c>
      <c r="F225" s="70" t="s">
        <v>891</v>
      </c>
      <c r="G225" s="72" t="s">
        <v>17</v>
      </c>
      <c r="H225" s="72" t="s">
        <v>881</v>
      </c>
      <c r="I225" s="151">
        <f>'08'!E20</f>
        <v>0</v>
      </c>
      <c r="J225" s="70" t="s">
        <v>4961</v>
      </c>
      <c r="K225" s="70" t="e">
        <f>INDEX(PA_EXTRACAOITEM!D:D,MATCH(F225,PA_EXTRACAOITEM!B:B,0),0)</f>
        <v>#N/A</v>
      </c>
    </row>
    <row r="226" spans="2:11" ht="15">
      <c r="B226" s="75" t="str">
        <f>INDEX(SUM!D:D,MATCH(SUM!$F$3,SUM!B:B,0),0)</f>
        <v>P005</v>
      </c>
      <c r="C226" s="73">
        <v>102</v>
      </c>
      <c r="D226" s="71" t="s">
        <v>985</v>
      </c>
      <c r="E226" s="74">
        <f t="shared" si="3"/>
        <v>2023</v>
      </c>
      <c r="F226" s="70" t="s">
        <v>892</v>
      </c>
      <c r="G226" s="72" t="s">
        <v>17</v>
      </c>
      <c r="H226" s="72" t="s">
        <v>881</v>
      </c>
      <c r="I226" s="151">
        <f>'08'!E21</f>
        <v>0</v>
      </c>
      <c r="J226" s="70" t="s">
        <v>4961</v>
      </c>
      <c r="K226" s="70" t="e">
        <f>INDEX(PA_EXTRACAOITEM!D:D,MATCH(F226,PA_EXTRACAOITEM!B:B,0),0)</f>
        <v>#N/A</v>
      </c>
    </row>
    <row r="227" spans="2:11" ht="15">
      <c r="B227" s="75" t="str">
        <f>INDEX(SUM!D:D,MATCH(SUM!$F$3,SUM!B:B,0),0)</f>
        <v>P005</v>
      </c>
      <c r="C227" s="73">
        <v>102</v>
      </c>
      <c r="D227" s="71" t="s">
        <v>985</v>
      </c>
      <c r="E227" s="74">
        <f t="shared" si="3"/>
        <v>2023</v>
      </c>
      <c r="F227" s="70" t="s">
        <v>893</v>
      </c>
      <c r="G227" s="72" t="s">
        <v>17</v>
      </c>
      <c r="H227" s="72" t="s">
        <v>881</v>
      </c>
      <c r="I227" s="151">
        <f>'08'!E22</f>
        <v>0</v>
      </c>
      <c r="J227" s="70" t="s">
        <v>4961</v>
      </c>
      <c r="K227" s="70" t="e">
        <f>INDEX(PA_EXTRACAOITEM!D:D,MATCH(F227,PA_EXTRACAOITEM!B:B,0),0)</f>
        <v>#N/A</v>
      </c>
    </row>
    <row r="228" spans="2:11" ht="15">
      <c r="B228" s="75" t="str">
        <f>INDEX(SUM!D:D,MATCH(SUM!$F$3,SUM!B:B,0),0)</f>
        <v>P005</v>
      </c>
      <c r="C228" s="73">
        <v>102</v>
      </c>
      <c r="D228" s="71" t="s">
        <v>985</v>
      </c>
      <c r="E228" s="74">
        <f t="shared" si="3"/>
        <v>2023</v>
      </c>
      <c r="F228" s="70" t="s">
        <v>894</v>
      </c>
      <c r="G228" s="72" t="s">
        <v>17</v>
      </c>
      <c r="H228" s="72" t="s">
        <v>881</v>
      </c>
      <c r="I228" s="151">
        <f>'08'!E23</f>
        <v>0</v>
      </c>
      <c r="J228" s="70" t="s">
        <v>4961</v>
      </c>
      <c r="K228" s="70" t="e">
        <f>INDEX(PA_EXTRACAOITEM!D:D,MATCH(F228,PA_EXTRACAOITEM!B:B,0),0)</f>
        <v>#N/A</v>
      </c>
    </row>
    <row r="229" spans="2:11" ht="15">
      <c r="B229" s="75" t="str">
        <f>INDEX(SUM!D:D,MATCH(SUM!$F$3,SUM!B:B,0),0)</f>
        <v>P005</v>
      </c>
      <c r="C229" s="73">
        <v>102</v>
      </c>
      <c r="D229" s="71" t="s">
        <v>985</v>
      </c>
      <c r="E229" s="74">
        <f t="shared" si="3"/>
        <v>2023</v>
      </c>
      <c r="F229" s="70" t="s">
        <v>895</v>
      </c>
      <c r="G229" s="72" t="s">
        <v>17</v>
      </c>
      <c r="H229" s="72" t="s">
        <v>881</v>
      </c>
      <c r="I229" s="151">
        <f>'08'!E24</f>
        <v>0</v>
      </c>
      <c r="J229" s="70" t="s">
        <v>4961</v>
      </c>
      <c r="K229" s="70" t="e">
        <f>INDEX(PA_EXTRACAOITEM!D:D,MATCH(F229,PA_EXTRACAOITEM!B:B,0),0)</f>
        <v>#N/A</v>
      </c>
    </row>
    <row r="230" spans="2:11" ht="15">
      <c r="B230" s="75" t="str">
        <f>INDEX(SUM!D:D,MATCH(SUM!$F$3,SUM!B:B,0),0)</f>
        <v>P005</v>
      </c>
      <c r="C230" s="73">
        <v>102</v>
      </c>
      <c r="D230" s="71" t="s">
        <v>985</v>
      </c>
      <c r="E230" s="74">
        <f t="shared" si="3"/>
        <v>2023</v>
      </c>
      <c r="F230" s="70" t="s">
        <v>896</v>
      </c>
      <c r="G230" s="72" t="s">
        <v>17</v>
      </c>
      <c r="H230" s="72" t="s">
        <v>881</v>
      </c>
      <c r="I230" s="151">
        <f>'08'!E25</f>
        <v>0</v>
      </c>
      <c r="J230" s="70" t="s">
        <v>4961</v>
      </c>
      <c r="K230" s="70" t="e">
        <f>INDEX(PA_EXTRACAOITEM!D:D,MATCH(F230,PA_EXTRACAOITEM!B:B,0),0)</f>
        <v>#N/A</v>
      </c>
    </row>
    <row r="231" spans="2:11" ht="15">
      <c r="B231" s="75" t="str">
        <f>INDEX(SUM!D:D,MATCH(SUM!$F$3,SUM!B:B,0),0)</f>
        <v>P005</v>
      </c>
      <c r="C231" s="73">
        <v>102</v>
      </c>
      <c r="D231" s="71" t="s">
        <v>985</v>
      </c>
      <c r="E231" s="74">
        <f t="shared" si="3"/>
        <v>2023</v>
      </c>
      <c r="F231" s="70" t="s">
        <v>897</v>
      </c>
      <c r="G231" s="72" t="s">
        <v>17</v>
      </c>
      <c r="H231" s="72" t="s">
        <v>881</v>
      </c>
      <c r="I231" s="151">
        <f>'08'!E26</f>
        <v>0</v>
      </c>
      <c r="J231" s="70" t="s">
        <v>4961</v>
      </c>
      <c r="K231" s="70" t="e">
        <f>INDEX(PA_EXTRACAOITEM!D:D,MATCH(F231,PA_EXTRACAOITEM!B:B,0),0)</f>
        <v>#N/A</v>
      </c>
    </row>
    <row r="232" spans="2:11" ht="15">
      <c r="B232" s="75" t="str">
        <f>INDEX(SUM!D:D,MATCH(SUM!$F$3,SUM!B:B,0),0)</f>
        <v>P005</v>
      </c>
      <c r="C232" s="73">
        <v>102</v>
      </c>
      <c r="D232" s="71" t="s">
        <v>985</v>
      </c>
      <c r="E232" s="74">
        <f t="shared" si="3"/>
        <v>2023</v>
      </c>
      <c r="F232" s="70" t="s">
        <v>898</v>
      </c>
      <c r="G232" s="72" t="s">
        <v>17</v>
      </c>
      <c r="H232" s="72" t="s">
        <v>881</v>
      </c>
      <c r="I232" s="151">
        <f>'08'!E27</f>
        <v>0</v>
      </c>
      <c r="J232" s="70" t="s">
        <v>4961</v>
      </c>
      <c r="K232" s="70" t="e">
        <f>INDEX(PA_EXTRACAOITEM!D:D,MATCH(F232,PA_EXTRACAOITEM!B:B,0),0)</f>
        <v>#N/A</v>
      </c>
    </row>
    <row r="233" spans="2:11" ht="15">
      <c r="B233" s="75" t="str">
        <f>INDEX(SUM!D:D,MATCH(SUM!$F$3,SUM!B:B,0),0)</f>
        <v>P005</v>
      </c>
      <c r="C233" s="73">
        <v>102</v>
      </c>
      <c r="D233" s="71" t="s">
        <v>985</v>
      </c>
      <c r="E233" s="74">
        <f t="shared" si="3"/>
        <v>2023</v>
      </c>
      <c r="F233" s="70" t="s">
        <v>899</v>
      </c>
      <c r="G233" s="72" t="s">
        <v>17</v>
      </c>
      <c r="H233" s="72" t="s">
        <v>881</v>
      </c>
      <c r="I233" s="151">
        <f>'08'!E28</f>
        <v>0</v>
      </c>
      <c r="J233" s="70" t="s">
        <v>4961</v>
      </c>
      <c r="K233" s="70" t="e">
        <f>INDEX(PA_EXTRACAOITEM!D:D,MATCH(F233,PA_EXTRACAOITEM!B:B,0),0)</f>
        <v>#N/A</v>
      </c>
    </row>
    <row r="234" spans="2:11" ht="15">
      <c r="B234" s="75" t="str">
        <f>INDEX(SUM!D:D,MATCH(SUM!$F$3,SUM!B:B,0),0)</f>
        <v>P005</v>
      </c>
      <c r="C234" s="73">
        <v>102</v>
      </c>
      <c r="D234" s="71" t="s">
        <v>985</v>
      </c>
      <c r="E234" s="74">
        <f t="shared" si="3"/>
        <v>2023</v>
      </c>
      <c r="F234" s="70" t="s">
        <v>900</v>
      </c>
      <c r="G234" s="72" t="s">
        <v>17</v>
      </c>
      <c r="H234" s="72" t="s">
        <v>881</v>
      </c>
      <c r="I234" s="151">
        <f>'08'!E29</f>
        <v>0</v>
      </c>
      <c r="J234" s="70" t="s">
        <v>4961</v>
      </c>
      <c r="K234" s="70" t="e">
        <f>INDEX(PA_EXTRACAOITEM!D:D,MATCH(F234,PA_EXTRACAOITEM!B:B,0),0)</f>
        <v>#N/A</v>
      </c>
    </row>
    <row r="235" spans="2:11" ht="15">
      <c r="B235" s="75" t="str">
        <f>INDEX(SUM!D:D,MATCH(SUM!$F$3,SUM!B:B,0),0)</f>
        <v>P005</v>
      </c>
      <c r="C235" s="73">
        <v>102</v>
      </c>
      <c r="D235" s="71" t="s">
        <v>985</v>
      </c>
      <c r="E235" s="74">
        <f t="shared" si="3"/>
        <v>2023</v>
      </c>
      <c r="F235" s="70" t="s">
        <v>901</v>
      </c>
      <c r="G235" s="72" t="s">
        <v>17</v>
      </c>
      <c r="H235" s="72" t="s">
        <v>902</v>
      </c>
      <c r="I235" s="71" t="str">
        <f>'08'!F10</f>
        <v>CASADO</v>
      </c>
      <c r="J235" s="70" t="s">
        <v>4961</v>
      </c>
      <c r="K235" s="70" t="e">
        <f>INDEX(PA_EXTRACAOITEM!D:D,MATCH(F235,PA_EXTRACAOITEM!B:B,0),0)</f>
        <v>#N/A</v>
      </c>
    </row>
    <row r="236" spans="2:11" ht="15">
      <c r="B236" s="75" t="str">
        <f>INDEX(SUM!D:D,MATCH(SUM!$F$3,SUM!B:B,0),0)</f>
        <v>P005</v>
      </c>
      <c r="C236" s="73">
        <v>102</v>
      </c>
      <c r="D236" s="71" t="s">
        <v>985</v>
      </c>
      <c r="E236" s="74">
        <f t="shared" si="3"/>
        <v>2023</v>
      </c>
      <c r="F236" s="70" t="s">
        <v>903</v>
      </c>
      <c r="G236" s="72" t="s">
        <v>17</v>
      </c>
      <c r="H236" s="72" t="s">
        <v>902</v>
      </c>
      <c r="I236" s="71">
        <f>'08'!F11</f>
        <v>0</v>
      </c>
      <c r="J236" s="70" t="s">
        <v>4961</v>
      </c>
      <c r="K236" s="70" t="e">
        <f>INDEX(PA_EXTRACAOITEM!D:D,MATCH(F236,PA_EXTRACAOITEM!B:B,0),0)</f>
        <v>#N/A</v>
      </c>
    </row>
    <row r="237" spans="2:11" ht="15">
      <c r="B237" s="75" t="str">
        <f>INDEX(SUM!D:D,MATCH(SUM!$F$3,SUM!B:B,0),0)</f>
        <v>P005</v>
      </c>
      <c r="C237" s="73">
        <v>102</v>
      </c>
      <c r="D237" s="71" t="s">
        <v>985</v>
      </c>
      <c r="E237" s="74">
        <f t="shared" si="3"/>
        <v>2023</v>
      </c>
      <c r="F237" s="70" t="s">
        <v>904</v>
      </c>
      <c r="G237" s="72" t="s">
        <v>17</v>
      </c>
      <c r="H237" s="72" t="s">
        <v>902</v>
      </c>
      <c r="I237" s="71">
        <f>'08'!F12</f>
        <v>0</v>
      </c>
      <c r="J237" s="70" t="s">
        <v>4961</v>
      </c>
      <c r="K237" s="70" t="e">
        <f>INDEX(PA_EXTRACAOITEM!D:D,MATCH(F237,PA_EXTRACAOITEM!B:B,0),0)</f>
        <v>#N/A</v>
      </c>
    </row>
    <row r="238" spans="2:11" ht="15">
      <c r="B238" s="75" t="str">
        <f>INDEX(SUM!D:D,MATCH(SUM!$F$3,SUM!B:B,0),0)</f>
        <v>P005</v>
      </c>
      <c r="C238" s="73">
        <v>102</v>
      </c>
      <c r="D238" s="71" t="s">
        <v>985</v>
      </c>
      <c r="E238" s="74">
        <f t="shared" si="3"/>
        <v>2023</v>
      </c>
      <c r="F238" s="70" t="s">
        <v>905</v>
      </c>
      <c r="G238" s="72" t="s">
        <v>17</v>
      </c>
      <c r="H238" s="72" t="s">
        <v>902</v>
      </c>
      <c r="I238" s="71">
        <f>'08'!F13</f>
        <v>0</v>
      </c>
      <c r="J238" s="70" t="s">
        <v>4961</v>
      </c>
      <c r="K238" s="70" t="e">
        <f>INDEX(PA_EXTRACAOITEM!D:D,MATCH(F238,PA_EXTRACAOITEM!B:B,0),0)</f>
        <v>#N/A</v>
      </c>
    </row>
    <row r="239" spans="2:11" ht="15">
      <c r="B239" s="75" t="str">
        <f>INDEX(SUM!D:D,MATCH(SUM!$F$3,SUM!B:B,0),0)</f>
        <v>P005</v>
      </c>
      <c r="C239" s="73">
        <v>102</v>
      </c>
      <c r="D239" s="71" t="s">
        <v>985</v>
      </c>
      <c r="E239" s="74">
        <f t="shared" si="3"/>
        <v>2023</v>
      </c>
      <c r="F239" s="70" t="s">
        <v>906</v>
      </c>
      <c r="G239" s="72" t="s">
        <v>17</v>
      </c>
      <c r="H239" s="72" t="s">
        <v>902</v>
      </c>
      <c r="I239" s="71">
        <f>'08'!F14</f>
        <v>0</v>
      </c>
      <c r="J239" s="70" t="s">
        <v>4961</v>
      </c>
      <c r="K239" s="70" t="e">
        <f>INDEX(PA_EXTRACAOITEM!D:D,MATCH(F239,PA_EXTRACAOITEM!B:B,0),0)</f>
        <v>#N/A</v>
      </c>
    </row>
    <row r="240" spans="2:11" ht="15">
      <c r="B240" s="75" t="str">
        <f>INDEX(SUM!D:D,MATCH(SUM!$F$3,SUM!B:B,0),0)</f>
        <v>P005</v>
      </c>
      <c r="C240" s="73">
        <v>102</v>
      </c>
      <c r="D240" s="71" t="s">
        <v>985</v>
      </c>
      <c r="E240" s="74">
        <f t="shared" si="3"/>
        <v>2023</v>
      </c>
      <c r="F240" s="70" t="s">
        <v>907</v>
      </c>
      <c r="G240" s="72" t="s">
        <v>17</v>
      </c>
      <c r="H240" s="72" t="s">
        <v>902</v>
      </c>
      <c r="I240" s="71">
        <f>'08'!F15</f>
        <v>0</v>
      </c>
      <c r="J240" s="70" t="s">
        <v>4961</v>
      </c>
      <c r="K240" s="70" t="e">
        <f>INDEX(PA_EXTRACAOITEM!D:D,MATCH(F240,PA_EXTRACAOITEM!B:B,0),0)</f>
        <v>#N/A</v>
      </c>
    </row>
    <row r="241" spans="2:11" ht="15">
      <c r="B241" s="75" t="str">
        <f>INDEX(SUM!D:D,MATCH(SUM!$F$3,SUM!B:B,0),0)</f>
        <v>P005</v>
      </c>
      <c r="C241" s="73">
        <v>102</v>
      </c>
      <c r="D241" s="71" t="s">
        <v>985</v>
      </c>
      <c r="E241" s="74">
        <f t="shared" si="3"/>
        <v>2023</v>
      </c>
      <c r="F241" s="70" t="s">
        <v>908</v>
      </c>
      <c r="G241" s="72" t="s">
        <v>17</v>
      </c>
      <c r="H241" s="72" t="s">
        <v>902</v>
      </c>
      <c r="I241" s="71">
        <f>'08'!F16</f>
        <v>0</v>
      </c>
      <c r="J241" s="70" t="s">
        <v>4961</v>
      </c>
      <c r="K241" s="70" t="e">
        <f>INDEX(PA_EXTRACAOITEM!D:D,MATCH(F241,PA_EXTRACAOITEM!B:B,0),0)</f>
        <v>#N/A</v>
      </c>
    </row>
    <row r="242" spans="2:11" ht="15">
      <c r="B242" s="75" t="str">
        <f>INDEX(SUM!D:D,MATCH(SUM!$F$3,SUM!B:B,0),0)</f>
        <v>P005</v>
      </c>
      <c r="C242" s="73">
        <v>102</v>
      </c>
      <c r="D242" s="71" t="s">
        <v>985</v>
      </c>
      <c r="E242" s="74">
        <f t="shared" si="3"/>
        <v>2023</v>
      </c>
      <c r="F242" s="70" t="s">
        <v>909</v>
      </c>
      <c r="G242" s="72" t="s">
        <v>17</v>
      </c>
      <c r="H242" s="72" t="s">
        <v>902</v>
      </c>
      <c r="I242" s="71">
        <f>'08'!F17</f>
        <v>0</v>
      </c>
      <c r="J242" s="70" t="s">
        <v>4961</v>
      </c>
      <c r="K242" s="70" t="e">
        <f>INDEX(PA_EXTRACAOITEM!D:D,MATCH(F242,PA_EXTRACAOITEM!B:B,0),0)</f>
        <v>#N/A</v>
      </c>
    </row>
    <row r="243" spans="2:11" ht="15">
      <c r="B243" s="75" t="str">
        <f>INDEX(SUM!D:D,MATCH(SUM!$F$3,SUM!B:B,0),0)</f>
        <v>P005</v>
      </c>
      <c r="C243" s="73">
        <v>102</v>
      </c>
      <c r="D243" s="71" t="s">
        <v>985</v>
      </c>
      <c r="E243" s="74">
        <f t="shared" si="3"/>
        <v>2023</v>
      </c>
      <c r="F243" s="70" t="s">
        <v>910</v>
      </c>
      <c r="G243" s="72" t="s">
        <v>17</v>
      </c>
      <c r="H243" s="72" t="s">
        <v>902</v>
      </c>
      <c r="I243" s="71">
        <f>'08'!F18</f>
        <v>0</v>
      </c>
      <c r="J243" s="70" t="s">
        <v>4961</v>
      </c>
      <c r="K243" s="70" t="e">
        <f>INDEX(PA_EXTRACAOITEM!D:D,MATCH(F243,PA_EXTRACAOITEM!B:B,0),0)</f>
        <v>#N/A</v>
      </c>
    </row>
    <row r="244" spans="2:11" ht="15">
      <c r="B244" s="75" t="str">
        <f>INDEX(SUM!D:D,MATCH(SUM!$F$3,SUM!B:B,0),0)</f>
        <v>P005</v>
      </c>
      <c r="C244" s="73">
        <v>102</v>
      </c>
      <c r="D244" s="71" t="s">
        <v>985</v>
      </c>
      <c r="E244" s="74">
        <f t="shared" si="3"/>
        <v>2023</v>
      </c>
      <c r="F244" s="70" t="s">
        <v>911</v>
      </c>
      <c r="G244" s="72" t="s">
        <v>17</v>
      </c>
      <c r="H244" s="72" t="s">
        <v>902</v>
      </c>
      <c r="I244" s="71">
        <f>'08'!F19</f>
        <v>0</v>
      </c>
      <c r="J244" s="70" t="s">
        <v>4961</v>
      </c>
      <c r="K244" s="70" t="e">
        <f>INDEX(PA_EXTRACAOITEM!D:D,MATCH(F244,PA_EXTRACAOITEM!B:B,0),0)</f>
        <v>#N/A</v>
      </c>
    </row>
    <row r="245" spans="2:11" ht="15">
      <c r="B245" s="75" t="str">
        <f>INDEX(SUM!D:D,MATCH(SUM!$F$3,SUM!B:B,0),0)</f>
        <v>P005</v>
      </c>
      <c r="C245" s="73">
        <v>102</v>
      </c>
      <c r="D245" s="71" t="s">
        <v>985</v>
      </c>
      <c r="E245" s="74">
        <f t="shared" si="3"/>
        <v>2023</v>
      </c>
      <c r="F245" s="70" t="s">
        <v>912</v>
      </c>
      <c r="G245" s="72" t="s">
        <v>17</v>
      </c>
      <c r="H245" s="72" t="s">
        <v>902</v>
      </c>
      <c r="I245" s="71">
        <f>'08'!F20</f>
        <v>0</v>
      </c>
      <c r="J245" s="70" t="s">
        <v>4961</v>
      </c>
      <c r="K245" s="70" t="e">
        <f>INDEX(PA_EXTRACAOITEM!D:D,MATCH(F245,PA_EXTRACAOITEM!B:B,0),0)</f>
        <v>#N/A</v>
      </c>
    </row>
    <row r="246" spans="2:11" ht="15">
      <c r="B246" s="75" t="str">
        <f>INDEX(SUM!D:D,MATCH(SUM!$F$3,SUM!B:B,0),0)</f>
        <v>P005</v>
      </c>
      <c r="C246" s="73">
        <v>102</v>
      </c>
      <c r="D246" s="71" t="s">
        <v>985</v>
      </c>
      <c r="E246" s="74">
        <f t="shared" si="3"/>
        <v>2023</v>
      </c>
      <c r="F246" s="70" t="s">
        <v>913</v>
      </c>
      <c r="G246" s="72" t="s">
        <v>17</v>
      </c>
      <c r="H246" s="72" t="s">
        <v>902</v>
      </c>
      <c r="I246" s="71">
        <f>'08'!F21</f>
        <v>0</v>
      </c>
      <c r="J246" s="70" t="s">
        <v>4961</v>
      </c>
      <c r="K246" s="70" t="e">
        <f>INDEX(PA_EXTRACAOITEM!D:D,MATCH(F246,PA_EXTRACAOITEM!B:B,0),0)</f>
        <v>#N/A</v>
      </c>
    </row>
    <row r="247" spans="2:11" ht="15">
      <c r="B247" s="75" t="str">
        <f>INDEX(SUM!D:D,MATCH(SUM!$F$3,SUM!B:B,0),0)</f>
        <v>P005</v>
      </c>
      <c r="C247" s="73">
        <v>102</v>
      </c>
      <c r="D247" s="71" t="s">
        <v>985</v>
      </c>
      <c r="E247" s="74">
        <f t="shared" si="3"/>
        <v>2023</v>
      </c>
      <c r="F247" s="70" t="s">
        <v>914</v>
      </c>
      <c r="G247" s="72" t="s">
        <v>17</v>
      </c>
      <c r="H247" s="72" t="s">
        <v>902</v>
      </c>
      <c r="I247" s="71">
        <f>'08'!F22</f>
        <v>0</v>
      </c>
      <c r="J247" s="70" t="s">
        <v>4961</v>
      </c>
      <c r="K247" s="70" t="e">
        <f>INDEX(PA_EXTRACAOITEM!D:D,MATCH(F247,PA_EXTRACAOITEM!B:B,0),0)</f>
        <v>#N/A</v>
      </c>
    </row>
    <row r="248" spans="2:11" ht="15">
      <c r="B248" s="75" t="str">
        <f>INDEX(SUM!D:D,MATCH(SUM!$F$3,SUM!B:B,0),0)</f>
        <v>P005</v>
      </c>
      <c r="C248" s="73">
        <v>102</v>
      </c>
      <c r="D248" s="71" t="s">
        <v>985</v>
      </c>
      <c r="E248" s="74">
        <f t="shared" si="3"/>
        <v>2023</v>
      </c>
      <c r="F248" s="70" t="s">
        <v>915</v>
      </c>
      <c r="G248" s="72" t="s">
        <v>17</v>
      </c>
      <c r="H248" s="72" t="s">
        <v>902</v>
      </c>
      <c r="I248" s="71">
        <f>'08'!F23</f>
        <v>0</v>
      </c>
      <c r="J248" s="70" t="s">
        <v>4961</v>
      </c>
      <c r="K248" s="70" t="e">
        <f>INDEX(PA_EXTRACAOITEM!D:D,MATCH(F248,PA_EXTRACAOITEM!B:B,0),0)</f>
        <v>#N/A</v>
      </c>
    </row>
    <row r="249" spans="2:11" ht="15">
      <c r="B249" s="75" t="str">
        <f>INDEX(SUM!D:D,MATCH(SUM!$F$3,SUM!B:B,0),0)</f>
        <v>P005</v>
      </c>
      <c r="C249" s="73">
        <v>102</v>
      </c>
      <c r="D249" s="71" t="s">
        <v>985</v>
      </c>
      <c r="E249" s="74">
        <f t="shared" si="3"/>
        <v>2023</v>
      </c>
      <c r="F249" s="70" t="s">
        <v>916</v>
      </c>
      <c r="G249" s="72" t="s">
        <v>17</v>
      </c>
      <c r="H249" s="72" t="s">
        <v>902</v>
      </c>
      <c r="I249" s="71">
        <f>'08'!F24</f>
        <v>0</v>
      </c>
      <c r="J249" s="70" t="s">
        <v>4961</v>
      </c>
      <c r="K249" s="70" t="e">
        <f>INDEX(PA_EXTRACAOITEM!D:D,MATCH(F249,PA_EXTRACAOITEM!B:B,0),0)</f>
        <v>#N/A</v>
      </c>
    </row>
    <row r="250" spans="2:11" ht="15">
      <c r="B250" s="75" t="str">
        <f>INDEX(SUM!D:D,MATCH(SUM!$F$3,SUM!B:B,0),0)</f>
        <v>P005</v>
      </c>
      <c r="C250" s="73">
        <v>102</v>
      </c>
      <c r="D250" s="71" t="s">
        <v>985</v>
      </c>
      <c r="E250" s="74">
        <f t="shared" si="3"/>
        <v>2023</v>
      </c>
      <c r="F250" s="70" t="s">
        <v>917</v>
      </c>
      <c r="G250" s="72" t="s">
        <v>17</v>
      </c>
      <c r="H250" s="72" t="s">
        <v>902</v>
      </c>
      <c r="I250" s="71">
        <f>'08'!F25</f>
        <v>0</v>
      </c>
      <c r="J250" s="70" t="s">
        <v>4961</v>
      </c>
      <c r="K250" s="70" t="e">
        <f>INDEX(PA_EXTRACAOITEM!D:D,MATCH(F250,PA_EXTRACAOITEM!B:B,0),0)</f>
        <v>#N/A</v>
      </c>
    </row>
    <row r="251" spans="2:11" ht="15">
      <c r="B251" s="75" t="str">
        <f>INDEX(SUM!D:D,MATCH(SUM!$F$3,SUM!B:B,0),0)</f>
        <v>P005</v>
      </c>
      <c r="C251" s="73">
        <v>102</v>
      </c>
      <c r="D251" s="71" t="s">
        <v>985</v>
      </c>
      <c r="E251" s="74">
        <f t="shared" si="3"/>
        <v>2023</v>
      </c>
      <c r="F251" s="70" t="s">
        <v>918</v>
      </c>
      <c r="G251" s="72" t="s">
        <v>17</v>
      </c>
      <c r="H251" s="72" t="s">
        <v>902</v>
      </c>
      <c r="I251" s="71">
        <f>'08'!F26</f>
        <v>0</v>
      </c>
      <c r="J251" s="70" t="s">
        <v>4961</v>
      </c>
      <c r="K251" s="70" t="e">
        <f>INDEX(PA_EXTRACAOITEM!D:D,MATCH(F251,PA_EXTRACAOITEM!B:B,0),0)</f>
        <v>#N/A</v>
      </c>
    </row>
    <row r="252" spans="2:11" ht="15">
      <c r="B252" s="75" t="str">
        <f>INDEX(SUM!D:D,MATCH(SUM!$F$3,SUM!B:B,0),0)</f>
        <v>P005</v>
      </c>
      <c r="C252" s="73">
        <v>102</v>
      </c>
      <c r="D252" s="71" t="s">
        <v>985</v>
      </c>
      <c r="E252" s="74">
        <f t="shared" si="3"/>
        <v>2023</v>
      </c>
      <c r="F252" s="70" t="s">
        <v>919</v>
      </c>
      <c r="G252" s="72" t="s">
        <v>17</v>
      </c>
      <c r="H252" s="72" t="s">
        <v>902</v>
      </c>
      <c r="I252" s="71">
        <f>'08'!F27</f>
        <v>0</v>
      </c>
      <c r="J252" s="70" t="s">
        <v>4961</v>
      </c>
      <c r="K252" s="70" t="e">
        <f>INDEX(PA_EXTRACAOITEM!D:D,MATCH(F252,PA_EXTRACAOITEM!B:B,0),0)</f>
        <v>#N/A</v>
      </c>
    </row>
    <row r="253" spans="2:11" ht="15">
      <c r="B253" s="75" t="str">
        <f>INDEX(SUM!D:D,MATCH(SUM!$F$3,SUM!B:B,0),0)</f>
        <v>P005</v>
      </c>
      <c r="C253" s="73">
        <v>102</v>
      </c>
      <c r="D253" s="71" t="s">
        <v>985</v>
      </c>
      <c r="E253" s="74">
        <f t="shared" si="3"/>
        <v>2023</v>
      </c>
      <c r="F253" s="70" t="s">
        <v>920</v>
      </c>
      <c r="G253" s="72" t="s">
        <v>17</v>
      </c>
      <c r="H253" s="72" t="s">
        <v>902</v>
      </c>
      <c r="I253" s="71">
        <f>'08'!F28</f>
        <v>0</v>
      </c>
      <c r="J253" s="70" t="s">
        <v>4961</v>
      </c>
      <c r="K253" s="70" t="e">
        <f>INDEX(PA_EXTRACAOITEM!D:D,MATCH(F253,PA_EXTRACAOITEM!B:B,0),0)</f>
        <v>#N/A</v>
      </c>
    </row>
    <row r="254" spans="2:11" ht="15">
      <c r="B254" s="75" t="str">
        <f>INDEX(SUM!D:D,MATCH(SUM!$F$3,SUM!B:B,0),0)</f>
        <v>P005</v>
      </c>
      <c r="C254" s="73">
        <v>102</v>
      </c>
      <c r="D254" s="71" t="s">
        <v>985</v>
      </c>
      <c r="E254" s="74">
        <f t="shared" si="3"/>
        <v>2023</v>
      </c>
      <c r="F254" s="70" t="s">
        <v>921</v>
      </c>
      <c r="G254" s="72" t="s">
        <v>17</v>
      </c>
      <c r="H254" s="72" t="s">
        <v>902</v>
      </c>
      <c r="I254" s="71">
        <f>'08'!F29</f>
        <v>0</v>
      </c>
      <c r="J254" s="70" t="s">
        <v>4961</v>
      </c>
      <c r="K254" s="70" t="e">
        <f>INDEX(PA_EXTRACAOITEM!D:D,MATCH(F254,PA_EXTRACAOITEM!B:B,0),0)</f>
        <v>#N/A</v>
      </c>
    </row>
    <row r="255" spans="2:11" ht="15">
      <c r="B255" s="75" t="str">
        <f>INDEX(SUM!D:D,MATCH(SUM!$F$3,SUM!B:B,0),0)</f>
        <v>P005</v>
      </c>
      <c r="C255" s="73">
        <v>102</v>
      </c>
      <c r="D255" s="71" t="s">
        <v>985</v>
      </c>
      <c r="E255" s="74">
        <f t="shared" si="3"/>
        <v>2023</v>
      </c>
      <c r="F255" s="70" t="s">
        <v>922</v>
      </c>
      <c r="G255" s="72" t="s">
        <v>17</v>
      </c>
      <c r="H255" s="72" t="s">
        <v>923</v>
      </c>
      <c r="I255" s="71" t="str">
        <f>'08'!G10</f>
        <v>AV: SANTA TEREZINHA, 13 USINA SANTA TEREZA - AGUA PRETA-PE</v>
      </c>
      <c r="J255" s="70" t="s">
        <v>4961</v>
      </c>
      <c r="K255" s="70" t="e">
        <f>INDEX(PA_EXTRACAOITEM!D:D,MATCH(F255,PA_EXTRACAOITEM!B:B,0),0)</f>
        <v>#N/A</v>
      </c>
    </row>
    <row r="256" spans="2:11" ht="15">
      <c r="B256" s="75" t="str">
        <f>INDEX(SUM!D:D,MATCH(SUM!$F$3,SUM!B:B,0),0)</f>
        <v>P005</v>
      </c>
      <c r="C256" s="73">
        <v>102</v>
      </c>
      <c r="D256" s="71" t="s">
        <v>985</v>
      </c>
      <c r="E256" s="74">
        <f t="shared" si="3"/>
        <v>2023</v>
      </c>
      <c r="F256" s="70" t="s">
        <v>924</v>
      </c>
      <c r="G256" s="72" t="s">
        <v>17</v>
      </c>
      <c r="H256" s="72" t="s">
        <v>923</v>
      </c>
      <c r="I256" s="71">
        <f>'08'!G11</f>
        <v>0</v>
      </c>
      <c r="J256" s="70" t="s">
        <v>4961</v>
      </c>
      <c r="K256" s="70" t="e">
        <f>INDEX(PA_EXTRACAOITEM!D:D,MATCH(F256,PA_EXTRACAOITEM!B:B,0),0)</f>
        <v>#N/A</v>
      </c>
    </row>
    <row r="257" spans="2:11" ht="15">
      <c r="B257" s="75" t="str">
        <f>INDEX(SUM!D:D,MATCH(SUM!$F$3,SUM!B:B,0),0)</f>
        <v>P005</v>
      </c>
      <c r="C257" s="73">
        <v>102</v>
      </c>
      <c r="D257" s="71" t="s">
        <v>985</v>
      </c>
      <c r="E257" s="74">
        <f t="shared" si="3"/>
        <v>2023</v>
      </c>
      <c r="F257" s="70" t="s">
        <v>925</v>
      </c>
      <c r="G257" s="72" t="s">
        <v>17</v>
      </c>
      <c r="H257" s="72" t="s">
        <v>923</v>
      </c>
      <c r="I257" s="71">
        <f>'08'!G12</f>
        <v>0</v>
      </c>
      <c r="J257" s="70" t="s">
        <v>4961</v>
      </c>
      <c r="K257" s="70" t="e">
        <f>INDEX(PA_EXTRACAOITEM!D:D,MATCH(F257,PA_EXTRACAOITEM!B:B,0),0)</f>
        <v>#N/A</v>
      </c>
    </row>
    <row r="258" spans="2:11" ht="15">
      <c r="B258" s="75" t="str">
        <f>INDEX(SUM!D:D,MATCH(SUM!$F$3,SUM!B:B,0),0)</f>
        <v>P005</v>
      </c>
      <c r="C258" s="73">
        <v>102</v>
      </c>
      <c r="D258" s="71" t="s">
        <v>985</v>
      </c>
      <c r="E258" s="74">
        <f aca="true" t="shared" si="4" ref="E258:E321">$E$3</f>
        <v>2023</v>
      </c>
      <c r="F258" s="70" t="s">
        <v>926</v>
      </c>
      <c r="G258" s="72" t="s">
        <v>17</v>
      </c>
      <c r="H258" s="72" t="s">
        <v>923</v>
      </c>
      <c r="I258" s="71">
        <f>'08'!G13</f>
        <v>0</v>
      </c>
      <c r="J258" s="70" t="s">
        <v>4961</v>
      </c>
      <c r="K258" s="70" t="e">
        <f>INDEX(PA_EXTRACAOITEM!D:D,MATCH(F258,PA_EXTRACAOITEM!B:B,0),0)</f>
        <v>#N/A</v>
      </c>
    </row>
    <row r="259" spans="2:11" ht="15">
      <c r="B259" s="75" t="str">
        <f>INDEX(SUM!D:D,MATCH(SUM!$F$3,SUM!B:B,0),0)</f>
        <v>P005</v>
      </c>
      <c r="C259" s="73">
        <v>102</v>
      </c>
      <c r="D259" s="71" t="s">
        <v>985</v>
      </c>
      <c r="E259" s="74">
        <f t="shared" si="4"/>
        <v>2023</v>
      </c>
      <c r="F259" s="70" t="s">
        <v>927</v>
      </c>
      <c r="G259" s="72" t="s">
        <v>17</v>
      </c>
      <c r="H259" s="72" t="s">
        <v>923</v>
      </c>
      <c r="I259" s="71">
        <f>'08'!G14</f>
        <v>0</v>
      </c>
      <c r="J259" s="70" t="s">
        <v>4961</v>
      </c>
      <c r="K259" s="70" t="e">
        <f>INDEX(PA_EXTRACAOITEM!D:D,MATCH(F259,PA_EXTRACAOITEM!B:B,0),0)</f>
        <v>#N/A</v>
      </c>
    </row>
    <row r="260" spans="2:11" ht="15">
      <c r="B260" s="75" t="str">
        <f>INDEX(SUM!D:D,MATCH(SUM!$F$3,SUM!B:B,0),0)</f>
        <v>P005</v>
      </c>
      <c r="C260" s="73">
        <v>102</v>
      </c>
      <c r="D260" s="71" t="s">
        <v>985</v>
      </c>
      <c r="E260" s="74">
        <f t="shared" si="4"/>
        <v>2023</v>
      </c>
      <c r="F260" s="70" t="s">
        <v>928</v>
      </c>
      <c r="G260" s="72" t="s">
        <v>17</v>
      </c>
      <c r="H260" s="72" t="s">
        <v>923</v>
      </c>
      <c r="I260" s="71">
        <f>'08'!G15</f>
        <v>0</v>
      </c>
      <c r="J260" s="70" t="s">
        <v>4961</v>
      </c>
      <c r="K260" s="70" t="e">
        <f>INDEX(PA_EXTRACAOITEM!D:D,MATCH(F260,PA_EXTRACAOITEM!B:B,0),0)</f>
        <v>#N/A</v>
      </c>
    </row>
    <row r="261" spans="2:11" ht="15">
      <c r="B261" s="75" t="str">
        <f>INDEX(SUM!D:D,MATCH(SUM!$F$3,SUM!B:B,0),0)</f>
        <v>P005</v>
      </c>
      <c r="C261" s="73">
        <v>102</v>
      </c>
      <c r="D261" s="71" t="s">
        <v>985</v>
      </c>
      <c r="E261" s="74">
        <f t="shared" si="4"/>
        <v>2023</v>
      </c>
      <c r="F261" s="70" t="s">
        <v>929</v>
      </c>
      <c r="G261" s="72" t="s">
        <v>17</v>
      </c>
      <c r="H261" s="72" t="s">
        <v>923</v>
      </c>
      <c r="I261" s="71">
        <f>'08'!G16</f>
        <v>0</v>
      </c>
      <c r="J261" s="70" t="s">
        <v>4961</v>
      </c>
      <c r="K261" s="70" t="e">
        <f>INDEX(PA_EXTRACAOITEM!D:D,MATCH(F261,PA_EXTRACAOITEM!B:B,0),0)</f>
        <v>#N/A</v>
      </c>
    </row>
    <row r="262" spans="2:11" ht="15">
      <c r="B262" s="75" t="str">
        <f>INDEX(SUM!D:D,MATCH(SUM!$F$3,SUM!B:B,0),0)</f>
        <v>P005</v>
      </c>
      <c r="C262" s="73">
        <v>102</v>
      </c>
      <c r="D262" s="71" t="s">
        <v>985</v>
      </c>
      <c r="E262" s="74">
        <f t="shared" si="4"/>
        <v>2023</v>
      </c>
      <c r="F262" s="70" t="s">
        <v>930</v>
      </c>
      <c r="G262" s="72" t="s">
        <v>17</v>
      </c>
      <c r="H262" s="72" t="s">
        <v>923</v>
      </c>
      <c r="I262" s="71">
        <f>'08'!G17</f>
        <v>0</v>
      </c>
      <c r="J262" s="70" t="s">
        <v>4961</v>
      </c>
      <c r="K262" s="70" t="e">
        <f>INDEX(PA_EXTRACAOITEM!D:D,MATCH(F262,PA_EXTRACAOITEM!B:B,0),0)</f>
        <v>#N/A</v>
      </c>
    </row>
    <row r="263" spans="2:11" ht="15">
      <c r="B263" s="75" t="str">
        <f>INDEX(SUM!D:D,MATCH(SUM!$F$3,SUM!B:B,0),0)</f>
        <v>P005</v>
      </c>
      <c r="C263" s="73">
        <v>102</v>
      </c>
      <c r="D263" s="71" t="s">
        <v>985</v>
      </c>
      <c r="E263" s="74">
        <f t="shared" si="4"/>
        <v>2023</v>
      </c>
      <c r="F263" s="70" t="s">
        <v>931</v>
      </c>
      <c r="G263" s="72" t="s">
        <v>17</v>
      </c>
      <c r="H263" s="72" t="s">
        <v>923</v>
      </c>
      <c r="I263" s="71">
        <f>'08'!G18</f>
        <v>0</v>
      </c>
      <c r="J263" s="70" t="s">
        <v>4961</v>
      </c>
      <c r="K263" s="70" t="e">
        <f>INDEX(PA_EXTRACAOITEM!D:D,MATCH(F263,PA_EXTRACAOITEM!B:B,0),0)</f>
        <v>#N/A</v>
      </c>
    </row>
    <row r="264" spans="2:11" ht="15">
      <c r="B264" s="75" t="str">
        <f>INDEX(SUM!D:D,MATCH(SUM!$F$3,SUM!B:B,0),0)</f>
        <v>P005</v>
      </c>
      <c r="C264" s="73">
        <v>102</v>
      </c>
      <c r="D264" s="71" t="s">
        <v>985</v>
      </c>
      <c r="E264" s="74">
        <f t="shared" si="4"/>
        <v>2023</v>
      </c>
      <c r="F264" s="70" t="s">
        <v>932</v>
      </c>
      <c r="G264" s="72" t="s">
        <v>17</v>
      </c>
      <c r="H264" s="72" t="s">
        <v>923</v>
      </c>
      <c r="I264" s="71">
        <f>'08'!G19</f>
        <v>0</v>
      </c>
      <c r="J264" s="70" t="s">
        <v>4961</v>
      </c>
      <c r="K264" s="70" t="e">
        <f>INDEX(PA_EXTRACAOITEM!D:D,MATCH(F264,PA_EXTRACAOITEM!B:B,0),0)</f>
        <v>#N/A</v>
      </c>
    </row>
    <row r="265" spans="2:11" ht="15">
      <c r="B265" s="75" t="str">
        <f>INDEX(SUM!D:D,MATCH(SUM!$F$3,SUM!B:B,0),0)</f>
        <v>P005</v>
      </c>
      <c r="C265" s="73">
        <v>102</v>
      </c>
      <c r="D265" s="71" t="s">
        <v>985</v>
      </c>
      <c r="E265" s="74">
        <f t="shared" si="4"/>
        <v>2023</v>
      </c>
      <c r="F265" s="70" t="s">
        <v>933</v>
      </c>
      <c r="G265" s="72" t="s">
        <v>17</v>
      </c>
      <c r="H265" s="72" t="s">
        <v>923</v>
      </c>
      <c r="I265" s="71">
        <f>'08'!G20</f>
        <v>0</v>
      </c>
      <c r="J265" s="70" t="s">
        <v>4961</v>
      </c>
      <c r="K265" s="70" t="e">
        <f>INDEX(PA_EXTRACAOITEM!D:D,MATCH(F265,PA_EXTRACAOITEM!B:B,0),0)</f>
        <v>#N/A</v>
      </c>
    </row>
    <row r="266" spans="2:11" ht="15">
      <c r="B266" s="75" t="str">
        <f>INDEX(SUM!D:D,MATCH(SUM!$F$3,SUM!B:B,0),0)</f>
        <v>P005</v>
      </c>
      <c r="C266" s="73">
        <v>102</v>
      </c>
      <c r="D266" s="71" t="s">
        <v>985</v>
      </c>
      <c r="E266" s="74">
        <f t="shared" si="4"/>
        <v>2023</v>
      </c>
      <c r="F266" s="70" t="s">
        <v>934</v>
      </c>
      <c r="G266" s="72" t="s">
        <v>17</v>
      </c>
      <c r="H266" s="72" t="s">
        <v>923</v>
      </c>
      <c r="I266" s="71">
        <f>'08'!G21</f>
        <v>0</v>
      </c>
      <c r="J266" s="70" t="s">
        <v>4961</v>
      </c>
      <c r="K266" s="70" t="e">
        <f>INDEX(PA_EXTRACAOITEM!D:D,MATCH(F266,PA_EXTRACAOITEM!B:B,0),0)</f>
        <v>#N/A</v>
      </c>
    </row>
    <row r="267" spans="2:11" ht="15">
      <c r="B267" s="75" t="str">
        <f>INDEX(SUM!D:D,MATCH(SUM!$F$3,SUM!B:B,0),0)</f>
        <v>P005</v>
      </c>
      <c r="C267" s="73">
        <v>102</v>
      </c>
      <c r="D267" s="71" t="s">
        <v>985</v>
      </c>
      <c r="E267" s="74">
        <f t="shared" si="4"/>
        <v>2023</v>
      </c>
      <c r="F267" s="70" t="s">
        <v>935</v>
      </c>
      <c r="G267" s="72" t="s">
        <v>17</v>
      </c>
      <c r="H267" s="72" t="s">
        <v>923</v>
      </c>
      <c r="I267" s="71">
        <f>'08'!G22</f>
        <v>0</v>
      </c>
      <c r="J267" s="70" t="s">
        <v>4961</v>
      </c>
      <c r="K267" s="70" t="e">
        <f>INDEX(PA_EXTRACAOITEM!D:D,MATCH(F267,PA_EXTRACAOITEM!B:B,0),0)</f>
        <v>#N/A</v>
      </c>
    </row>
    <row r="268" spans="2:11" ht="15">
      <c r="B268" s="75" t="str">
        <f>INDEX(SUM!D:D,MATCH(SUM!$F$3,SUM!B:B,0),0)</f>
        <v>P005</v>
      </c>
      <c r="C268" s="73">
        <v>102</v>
      </c>
      <c r="D268" s="71" t="s">
        <v>985</v>
      </c>
      <c r="E268" s="74">
        <f t="shared" si="4"/>
        <v>2023</v>
      </c>
      <c r="F268" s="70" t="s">
        <v>936</v>
      </c>
      <c r="G268" s="72" t="s">
        <v>17</v>
      </c>
      <c r="H268" s="72" t="s">
        <v>923</v>
      </c>
      <c r="I268" s="71">
        <f>'08'!G23</f>
        <v>0</v>
      </c>
      <c r="J268" s="70" t="s">
        <v>4961</v>
      </c>
      <c r="K268" s="70" t="e">
        <f>INDEX(PA_EXTRACAOITEM!D:D,MATCH(F268,PA_EXTRACAOITEM!B:B,0),0)</f>
        <v>#N/A</v>
      </c>
    </row>
    <row r="269" spans="2:11" ht="15">
      <c r="B269" s="75" t="str">
        <f>INDEX(SUM!D:D,MATCH(SUM!$F$3,SUM!B:B,0),0)</f>
        <v>P005</v>
      </c>
      <c r="C269" s="73">
        <v>102</v>
      </c>
      <c r="D269" s="71" t="s">
        <v>985</v>
      </c>
      <c r="E269" s="74">
        <f t="shared" si="4"/>
        <v>2023</v>
      </c>
      <c r="F269" s="70" t="s">
        <v>937</v>
      </c>
      <c r="G269" s="72" t="s">
        <v>17</v>
      </c>
      <c r="H269" s="72" t="s">
        <v>923</v>
      </c>
      <c r="I269" s="71">
        <f>'08'!G24</f>
        <v>0</v>
      </c>
      <c r="J269" s="70" t="s">
        <v>4961</v>
      </c>
      <c r="K269" s="70" t="e">
        <f>INDEX(PA_EXTRACAOITEM!D:D,MATCH(F269,PA_EXTRACAOITEM!B:B,0),0)</f>
        <v>#N/A</v>
      </c>
    </row>
    <row r="270" spans="2:11" ht="15">
      <c r="B270" s="75" t="str">
        <f>INDEX(SUM!D:D,MATCH(SUM!$F$3,SUM!B:B,0),0)</f>
        <v>P005</v>
      </c>
      <c r="C270" s="73">
        <v>102</v>
      </c>
      <c r="D270" s="71" t="s">
        <v>985</v>
      </c>
      <c r="E270" s="74">
        <f t="shared" si="4"/>
        <v>2023</v>
      </c>
      <c r="F270" s="70" t="s">
        <v>938</v>
      </c>
      <c r="G270" s="72" t="s">
        <v>17</v>
      </c>
      <c r="H270" s="72" t="s">
        <v>923</v>
      </c>
      <c r="I270" s="71">
        <f>'08'!G25</f>
        <v>0</v>
      </c>
      <c r="J270" s="70" t="s">
        <v>4961</v>
      </c>
      <c r="K270" s="70" t="e">
        <f>INDEX(PA_EXTRACAOITEM!D:D,MATCH(F270,PA_EXTRACAOITEM!B:B,0),0)</f>
        <v>#N/A</v>
      </c>
    </row>
    <row r="271" spans="2:11" ht="15">
      <c r="B271" s="75" t="str">
        <f>INDEX(SUM!D:D,MATCH(SUM!$F$3,SUM!B:B,0),0)</f>
        <v>P005</v>
      </c>
      <c r="C271" s="73">
        <v>102</v>
      </c>
      <c r="D271" s="71" t="s">
        <v>985</v>
      </c>
      <c r="E271" s="74">
        <f t="shared" si="4"/>
        <v>2023</v>
      </c>
      <c r="F271" s="70" t="s">
        <v>939</v>
      </c>
      <c r="G271" s="72" t="s">
        <v>17</v>
      </c>
      <c r="H271" s="72" t="s">
        <v>923</v>
      </c>
      <c r="I271" s="71">
        <f>'08'!G26</f>
        <v>0</v>
      </c>
      <c r="J271" s="70" t="s">
        <v>4961</v>
      </c>
      <c r="K271" s="70" t="e">
        <f>INDEX(PA_EXTRACAOITEM!D:D,MATCH(F271,PA_EXTRACAOITEM!B:B,0),0)</f>
        <v>#N/A</v>
      </c>
    </row>
    <row r="272" spans="2:11" ht="15">
      <c r="B272" s="75" t="str">
        <f>INDEX(SUM!D:D,MATCH(SUM!$F$3,SUM!B:B,0),0)</f>
        <v>P005</v>
      </c>
      <c r="C272" s="73">
        <v>102</v>
      </c>
      <c r="D272" s="71" t="s">
        <v>985</v>
      </c>
      <c r="E272" s="74">
        <f t="shared" si="4"/>
        <v>2023</v>
      </c>
      <c r="F272" s="70" t="s">
        <v>940</v>
      </c>
      <c r="G272" s="72" t="s">
        <v>17</v>
      </c>
      <c r="H272" s="72" t="s">
        <v>923</v>
      </c>
      <c r="I272" s="71">
        <f>'08'!G27</f>
        <v>0</v>
      </c>
      <c r="J272" s="70" t="s">
        <v>4961</v>
      </c>
      <c r="K272" s="70" t="e">
        <f>INDEX(PA_EXTRACAOITEM!D:D,MATCH(F272,PA_EXTRACAOITEM!B:B,0),0)</f>
        <v>#N/A</v>
      </c>
    </row>
    <row r="273" spans="2:11" ht="15">
      <c r="B273" s="75" t="str">
        <f>INDEX(SUM!D:D,MATCH(SUM!$F$3,SUM!B:B,0),0)</f>
        <v>P005</v>
      </c>
      <c r="C273" s="73">
        <v>102</v>
      </c>
      <c r="D273" s="71" t="s">
        <v>985</v>
      </c>
      <c r="E273" s="74">
        <f t="shared" si="4"/>
        <v>2023</v>
      </c>
      <c r="F273" s="70" t="s">
        <v>941</v>
      </c>
      <c r="G273" s="72" t="s">
        <v>17</v>
      </c>
      <c r="H273" s="72" t="s">
        <v>923</v>
      </c>
      <c r="I273" s="71">
        <f>'08'!G28</f>
        <v>0</v>
      </c>
      <c r="J273" s="70" t="s">
        <v>4961</v>
      </c>
      <c r="K273" s="70" t="e">
        <f>INDEX(PA_EXTRACAOITEM!D:D,MATCH(F273,PA_EXTRACAOITEM!B:B,0),0)</f>
        <v>#N/A</v>
      </c>
    </row>
    <row r="274" spans="2:11" ht="15">
      <c r="B274" s="75" t="str">
        <f>INDEX(SUM!D:D,MATCH(SUM!$F$3,SUM!B:B,0),0)</f>
        <v>P005</v>
      </c>
      <c r="C274" s="73">
        <v>102</v>
      </c>
      <c r="D274" s="71" t="s">
        <v>985</v>
      </c>
      <c r="E274" s="74">
        <f t="shared" si="4"/>
        <v>2023</v>
      </c>
      <c r="F274" s="70" t="s">
        <v>942</v>
      </c>
      <c r="G274" s="72" t="s">
        <v>17</v>
      </c>
      <c r="H274" s="72" t="s">
        <v>923</v>
      </c>
      <c r="I274" s="71">
        <f>'08'!G29</f>
        <v>0</v>
      </c>
      <c r="J274" s="70" t="s">
        <v>4961</v>
      </c>
      <c r="K274" s="70" t="e">
        <f>INDEX(PA_EXTRACAOITEM!D:D,MATCH(F274,PA_EXTRACAOITEM!B:B,0),0)</f>
        <v>#N/A</v>
      </c>
    </row>
    <row r="275" spans="2:11" ht="15">
      <c r="B275" s="75" t="str">
        <f>INDEX(SUM!D:D,MATCH(SUM!$F$3,SUM!B:B,0),0)</f>
        <v>P005</v>
      </c>
      <c r="C275" s="73">
        <v>102</v>
      </c>
      <c r="D275" s="71" t="s">
        <v>985</v>
      </c>
      <c r="E275" s="74">
        <f t="shared" si="4"/>
        <v>2023</v>
      </c>
      <c r="F275" s="70" t="s">
        <v>943</v>
      </c>
      <c r="G275" s="72" t="s">
        <v>17</v>
      </c>
      <c r="H275" s="72" t="s">
        <v>944</v>
      </c>
      <c r="I275" s="152">
        <f>'08'!H10</f>
        <v>44927</v>
      </c>
      <c r="J275" s="70" t="s">
        <v>4961</v>
      </c>
      <c r="K275" s="70" t="e">
        <f>INDEX(PA_EXTRACAOITEM!D:D,MATCH(F275,PA_EXTRACAOITEM!B:B,0),0)</f>
        <v>#N/A</v>
      </c>
    </row>
    <row r="276" spans="2:11" ht="15">
      <c r="B276" s="75" t="str">
        <f>INDEX(SUM!D:D,MATCH(SUM!$F$3,SUM!B:B,0),0)</f>
        <v>P005</v>
      </c>
      <c r="C276" s="73">
        <v>102</v>
      </c>
      <c r="D276" s="71" t="s">
        <v>985</v>
      </c>
      <c r="E276" s="74">
        <f t="shared" si="4"/>
        <v>2023</v>
      </c>
      <c r="F276" s="70" t="s">
        <v>945</v>
      </c>
      <c r="G276" s="72" t="s">
        <v>17</v>
      </c>
      <c r="H276" s="72" t="s">
        <v>944</v>
      </c>
      <c r="I276" s="152">
        <f>'08'!H11</f>
        <v>0</v>
      </c>
      <c r="J276" s="70" t="s">
        <v>4961</v>
      </c>
      <c r="K276" s="70" t="e">
        <f>INDEX(PA_EXTRACAOITEM!D:D,MATCH(F276,PA_EXTRACAOITEM!B:B,0),0)</f>
        <v>#N/A</v>
      </c>
    </row>
    <row r="277" spans="2:11" ht="15">
      <c r="B277" s="75" t="str">
        <f>INDEX(SUM!D:D,MATCH(SUM!$F$3,SUM!B:B,0),0)</f>
        <v>P005</v>
      </c>
      <c r="C277" s="73">
        <v>102</v>
      </c>
      <c r="D277" s="71" t="s">
        <v>985</v>
      </c>
      <c r="E277" s="74">
        <f t="shared" si="4"/>
        <v>2023</v>
      </c>
      <c r="F277" s="70" t="s">
        <v>946</v>
      </c>
      <c r="G277" s="72" t="s">
        <v>17</v>
      </c>
      <c r="H277" s="72" t="s">
        <v>944</v>
      </c>
      <c r="I277" s="152">
        <f>'08'!H12</f>
        <v>0</v>
      </c>
      <c r="J277" s="70" t="s">
        <v>4961</v>
      </c>
      <c r="K277" s="70" t="e">
        <f>INDEX(PA_EXTRACAOITEM!D:D,MATCH(F277,PA_EXTRACAOITEM!B:B,0),0)</f>
        <v>#N/A</v>
      </c>
    </row>
    <row r="278" spans="2:11" ht="15">
      <c r="B278" s="75" t="str">
        <f>INDEX(SUM!D:D,MATCH(SUM!$F$3,SUM!B:B,0),0)</f>
        <v>P005</v>
      </c>
      <c r="C278" s="73">
        <v>102</v>
      </c>
      <c r="D278" s="71" t="s">
        <v>985</v>
      </c>
      <c r="E278" s="74">
        <f t="shared" si="4"/>
        <v>2023</v>
      </c>
      <c r="F278" s="70" t="s">
        <v>947</v>
      </c>
      <c r="G278" s="72" t="s">
        <v>17</v>
      </c>
      <c r="H278" s="72" t="s">
        <v>944</v>
      </c>
      <c r="I278" s="152">
        <f>'08'!H13</f>
        <v>0</v>
      </c>
      <c r="J278" s="70" t="s">
        <v>4961</v>
      </c>
      <c r="K278" s="70" t="e">
        <f>INDEX(PA_EXTRACAOITEM!D:D,MATCH(F278,PA_EXTRACAOITEM!B:B,0),0)</f>
        <v>#N/A</v>
      </c>
    </row>
    <row r="279" spans="2:11" ht="15">
      <c r="B279" s="75" t="str">
        <f>INDEX(SUM!D:D,MATCH(SUM!$F$3,SUM!B:B,0),0)</f>
        <v>P005</v>
      </c>
      <c r="C279" s="73">
        <v>102</v>
      </c>
      <c r="D279" s="71" t="s">
        <v>985</v>
      </c>
      <c r="E279" s="74">
        <f t="shared" si="4"/>
        <v>2023</v>
      </c>
      <c r="F279" s="70" t="s">
        <v>948</v>
      </c>
      <c r="G279" s="72" t="s">
        <v>17</v>
      </c>
      <c r="H279" s="72" t="s">
        <v>944</v>
      </c>
      <c r="I279" s="152">
        <f>'08'!H14</f>
        <v>0</v>
      </c>
      <c r="J279" s="70" t="s">
        <v>4961</v>
      </c>
      <c r="K279" s="70" t="e">
        <f>INDEX(PA_EXTRACAOITEM!D:D,MATCH(F279,PA_EXTRACAOITEM!B:B,0),0)</f>
        <v>#N/A</v>
      </c>
    </row>
    <row r="280" spans="2:11" ht="15">
      <c r="B280" s="75" t="str">
        <f>INDEX(SUM!D:D,MATCH(SUM!$F$3,SUM!B:B,0),0)</f>
        <v>P005</v>
      </c>
      <c r="C280" s="73">
        <v>102</v>
      </c>
      <c r="D280" s="71" t="s">
        <v>985</v>
      </c>
      <c r="E280" s="74">
        <f t="shared" si="4"/>
        <v>2023</v>
      </c>
      <c r="F280" s="70" t="s">
        <v>949</v>
      </c>
      <c r="G280" s="72" t="s">
        <v>17</v>
      </c>
      <c r="H280" s="72" t="s">
        <v>944</v>
      </c>
      <c r="I280" s="152">
        <f>'08'!H15</f>
        <v>0</v>
      </c>
      <c r="J280" s="70" t="s">
        <v>4961</v>
      </c>
      <c r="K280" s="70" t="e">
        <f>INDEX(PA_EXTRACAOITEM!D:D,MATCH(F280,PA_EXTRACAOITEM!B:B,0),0)</f>
        <v>#N/A</v>
      </c>
    </row>
    <row r="281" spans="2:11" ht="15">
      <c r="B281" s="75" t="str">
        <f>INDEX(SUM!D:D,MATCH(SUM!$F$3,SUM!B:B,0),0)</f>
        <v>P005</v>
      </c>
      <c r="C281" s="73">
        <v>102</v>
      </c>
      <c r="D281" s="71" t="s">
        <v>985</v>
      </c>
      <c r="E281" s="74">
        <f t="shared" si="4"/>
        <v>2023</v>
      </c>
      <c r="F281" s="70" t="s">
        <v>950</v>
      </c>
      <c r="G281" s="72" t="s">
        <v>17</v>
      </c>
      <c r="H281" s="72" t="s">
        <v>944</v>
      </c>
      <c r="I281" s="152">
        <f>'08'!H16</f>
        <v>0</v>
      </c>
      <c r="J281" s="70" t="s">
        <v>4961</v>
      </c>
      <c r="K281" s="70" t="e">
        <f>INDEX(PA_EXTRACAOITEM!D:D,MATCH(F281,PA_EXTRACAOITEM!B:B,0),0)</f>
        <v>#N/A</v>
      </c>
    </row>
    <row r="282" spans="2:11" ht="15">
      <c r="B282" s="75" t="str">
        <f>INDEX(SUM!D:D,MATCH(SUM!$F$3,SUM!B:B,0),0)</f>
        <v>P005</v>
      </c>
      <c r="C282" s="73">
        <v>102</v>
      </c>
      <c r="D282" s="71" t="s">
        <v>985</v>
      </c>
      <c r="E282" s="74">
        <f t="shared" si="4"/>
        <v>2023</v>
      </c>
      <c r="F282" s="70" t="s">
        <v>951</v>
      </c>
      <c r="G282" s="72" t="s">
        <v>17</v>
      </c>
      <c r="H282" s="72" t="s">
        <v>944</v>
      </c>
      <c r="I282" s="152">
        <f>'08'!H17</f>
        <v>0</v>
      </c>
      <c r="J282" s="70" t="s">
        <v>4961</v>
      </c>
      <c r="K282" s="70" t="e">
        <f>INDEX(PA_EXTRACAOITEM!D:D,MATCH(F282,PA_EXTRACAOITEM!B:B,0),0)</f>
        <v>#N/A</v>
      </c>
    </row>
    <row r="283" spans="2:11" ht="15">
      <c r="B283" s="75" t="str">
        <f>INDEX(SUM!D:D,MATCH(SUM!$F$3,SUM!B:B,0),0)</f>
        <v>P005</v>
      </c>
      <c r="C283" s="73">
        <v>102</v>
      </c>
      <c r="D283" s="71" t="s">
        <v>985</v>
      </c>
      <c r="E283" s="74">
        <f t="shared" si="4"/>
        <v>2023</v>
      </c>
      <c r="F283" s="70" t="s">
        <v>952</v>
      </c>
      <c r="G283" s="72" t="s">
        <v>17</v>
      </c>
      <c r="H283" s="72" t="s">
        <v>944</v>
      </c>
      <c r="I283" s="152">
        <f>'08'!H18</f>
        <v>0</v>
      </c>
      <c r="J283" s="70" t="s">
        <v>4961</v>
      </c>
      <c r="K283" s="70" t="e">
        <f>INDEX(PA_EXTRACAOITEM!D:D,MATCH(F283,PA_EXTRACAOITEM!B:B,0),0)</f>
        <v>#N/A</v>
      </c>
    </row>
    <row r="284" spans="2:11" ht="15">
      <c r="B284" s="75" t="str">
        <f>INDEX(SUM!D:D,MATCH(SUM!$F$3,SUM!B:B,0),0)</f>
        <v>P005</v>
      </c>
      <c r="C284" s="73">
        <v>102</v>
      </c>
      <c r="D284" s="71" t="s">
        <v>985</v>
      </c>
      <c r="E284" s="74">
        <f t="shared" si="4"/>
        <v>2023</v>
      </c>
      <c r="F284" s="70" t="s">
        <v>953</v>
      </c>
      <c r="G284" s="72" t="s">
        <v>17</v>
      </c>
      <c r="H284" s="72" t="s">
        <v>944</v>
      </c>
      <c r="I284" s="152">
        <f>'08'!H19</f>
        <v>0</v>
      </c>
      <c r="J284" s="70" t="s">
        <v>4961</v>
      </c>
      <c r="K284" s="70" t="e">
        <f>INDEX(PA_EXTRACAOITEM!D:D,MATCH(F284,PA_EXTRACAOITEM!B:B,0),0)</f>
        <v>#N/A</v>
      </c>
    </row>
    <row r="285" spans="2:11" ht="15">
      <c r="B285" s="75" t="str">
        <f>INDEX(SUM!D:D,MATCH(SUM!$F$3,SUM!B:B,0),0)</f>
        <v>P005</v>
      </c>
      <c r="C285" s="73">
        <v>102</v>
      </c>
      <c r="D285" s="71" t="s">
        <v>985</v>
      </c>
      <c r="E285" s="74">
        <f t="shared" si="4"/>
        <v>2023</v>
      </c>
      <c r="F285" s="70" t="s">
        <v>954</v>
      </c>
      <c r="G285" s="72" t="s">
        <v>17</v>
      </c>
      <c r="H285" s="72" t="s">
        <v>944</v>
      </c>
      <c r="I285" s="152">
        <f>'08'!H20</f>
        <v>0</v>
      </c>
      <c r="J285" s="70" t="s">
        <v>4961</v>
      </c>
      <c r="K285" s="70" t="e">
        <f>INDEX(PA_EXTRACAOITEM!D:D,MATCH(F285,PA_EXTRACAOITEM!B:B,0),0)</f>
        <v>#N/A</v>
      </c>
    </row>
    <row r="286" spans="2:11" ht="15">
      <c r="B286" s="75" t="str">
        <f>INDEX(SUM!D:D,MATCH(SUM!$F$3,SUM!B:B,0),0)</f>
        <v>P005</v>
      </c>
      <c r="C286" s="73">
        <v>102</v>
      </c>
      <c r="D286" s="71" t="s">
        <v>985</v>
      </c>
      <c r="E286" s="74">
        <f t="shared" si="4"/>
        <v>2023</v>
      </c>
      <c r="F286" s="70" t="s">
        <v>955</v>
      </c>
      <c r="G286" s="72" t="s">
        <v>17</v>
      </c>
      <c r="H286" s="72" t="s">
        <v>944</v>
      </c>
      <c r="I286" s="152">
        <f>'08'!H21</f>
        <v>0</v>
      </c>
      <c r="J286" s="70" t="s">
        <v>4961</v>
      </c>
      <c r="K286" s="70" t="e">
        <f>INDEX(PA_EXTRACAOITEM!D:D,MATCH(F286,PA_EXTRACAOITEM!B:B,0),0)</f>
        <v>#N/A</v>
      </c>
    </row>
    <row r="287" spans="2:11" ht="15">
      <c r="B287" s="75" t="str">
        <f>INDEX(SUM!D:D,MATCH(SUM!$F$3,SUM!B:B,0),0)</f>
        <v>P005</v>
      </c>
      <c r="C287" s="73">
        <v>102</v>
      </c>
      <c r="D287" s="71" t="s">
        <v>985</v>
      </c>
      <c r="E287" s="74">
        <f t="shared" si="4"/>
        <v>2023</v>
      </c>
      <c r="F287" s="70" t="s">
        <v>956</v>
      </c>
      <c r="G287" s="72" t="s">
        <v>17</v>
      </c>
      <c r="H287" s="72" t="s">
        <v>944</v>
      </c>
      <c r="I287" s="152">
        <f>'08'!H22</f>
        <v>0</v>
      </c>
      <c r="J287" s="70" t="s">
        <v>4961</v>
      </c>
      <c r="K287" s="70" t="e">
        <f>INDEX(PA_EXTRACAOITEM!D:D,MATCH(F287,PA_EXTRACAOITEM!B:B,0),0)</f>
        <v>#N/A</v>
      </c>
    </row>
    <row r="288" spans="2:11" ht="15">
      <c r="B288" s="75" t="str">
        <f>INDEX(SUM!D:D,MATCH(SUM!$F$3,SUM!B:B,0),0)</f>
        <v>P005</v>
      </c>
      <c r="C288" s="73">
        <v>102</v>
      </c>
      <c r="D288" s="71" t="s">
        <v>985</v>
      </c>
      <c r="E288" s="74">
        <f t="shared" si="4"/>
        <v>2023</v>
      </c>
      <c r="F288" s="70" t="s">
        <v>957</v>
      </c>
      <c r="G288" s="72" t="s">
        <v>17</v>
      </c>
      <c r="H288" s="72" t="s">
        <v>944</v>
      </c>
      <c r="I288" s="152">
        <f>'08'!H23</f>
        <v>0</v>
      </c>
      <c r="J288" s="70" t="s">
        <v>4961</v>
      </c>
      <c r="K288" s="70" t="e">
        <f>INDEX(PA_EXTRACAOITEM!D:D,MATCH(F288,PA_EXTRACAOITEM!B:B,0),0)</f>
        <v>#N/A</v>
      </c>
    </row>
    <row r="289" spans="2:11" ht="15">
      <c r="B289" s="75" t="str">
        <f>INDEX(SUM!D:D,MATCH(SUM!$F$3,SUM!B:B,0),0)</f>
        <v>P005</v>
      </c>
      <c r="C289" s="73">
        <v>102</v>
      </c>
      <c r="D289" s="71" t="s">
        <v>985</v>
      </c>
      <c r="E289" s="74">
        <f t="shared" si="4"/>
        <v>2023</v>
      </c>
      <c r="F289" s="70" t="s">
        <v>958</v>
      </c>
      <c r="G289" s="72" t="s">
        <v>17</v>
      </c>
      <c r="H289" s="72" t="s">
        <v>944</v>
      </c>
      <c r="I289" s="152">
        <f>'08'!H24</f>
        <v>0</v>
      </c>
      <c r="J289" s="70" t="s">
        <v>4961</v>
      </c>
      <c r="K289" s="70" t="e">
        <f>INDEX(PA_EXTRACAOITEM!D:D,MATCH(F289,PA_EXTRACAOITEM!B:B,0),0)</f>
        <v>#N/A</v>
      </c>
    </row>
    <row r="290" spans="2:11" ht="15">
      <c r="B290" s="75" t="str">
        <f>INDEX(SUM!D:D,MATCH(SUM!$F$3,SUM!B:B,0),0)</f>
        <v>P005</v>
      </c>
      <c r="C290" s="73">
        <v>102</v>
      </c>
      <c r="D290" s="71" t="s">
        <v>985</v>
      </c>
      <c r="E290" s="74">
        <f t="shared" si="4"/>
        <v>2023</v>
      </c>
      <c r="F290" s="70" t="s">
        <v>959</v>
      </c>
      <c r="G290" s="72" t="s">
        <v>17</v>
      </c>
      <c r="H290" s="72" t="s">
        <v>944</v>
      </c>
      <c r="I290" s="152">
        <f>'08'!H25</f>
        <v>0</v>
      </c>
      <c r="J290" s="70" t="s">
        <v>4961</v>
      </c>
      <c r="K290" s="70" t="e">
        <f>INDEX(PA_EXTRACAOITEM!D:D,MATCH(F290,PA_EXTRACAOITEM!B:B,0),0)</f>
        <v>#N/A</v>
      </c>
    </row>
    <row r="291" spans="2:11" ht="15">
      <c r="B291" s="75" t="str">
        <f>INDEX(SUM!D:D,MATCH(SUM!$F$3,SUM!B:B,0),0)</f>
        <v>P005</v>
      </c>
      <c r="C291" s="73">
        <v>102</v>
      </c>
      <c r="D291" s="71" t="s">
        <v>985</v>
      </c>
      <c r="E291" s="74">
        <f t="shared" si="4"/>
        <v>2023</v>
      </c>
      <c r="F291" s="70" t="s">
        <v>960</v>
      </c>
      <c r="G291" s="72" t="s">
        <v>17</v>
      </c>
      <c r="H291" s="72" t="s">
        <v>944</v>
      </c>
      <c r="I291" s="152">
        <f>'08'!H26</f>
        <v>0</v>
      </c>
      <c r="J291" s="70" t="s">
        <v>4961</v>
      </c>
      <c r="K291" s="70" t="e">
        <f>INDEX(PA_EXTRACAOITEM!D:D,MATCH(F291,PA_EXTRACAOITEM!B:B,0),0)</f>
        <v>#N/A</v>
      </c>
    </row>
    <row r="292" spans="2:11" ht="15">
      <c r="B292" s="75" t="str">
        <f>INDEX(SUM!D:D,MATCH(SUM!$F$3,SUM!B:B,0),0)</f>
        <v>P005</v>
      </c>
      <c r="C292" s="73">
        <v>102</v>
      </c>
      <c r="D292" s="71" t="s">
        <v>985</v>
      </c>
      <c r="E292" s="74">
        <f t="shared" si="4"/>
        <v>2023</v>
      </c>
      <c r="F292" s="70" t="s">
        <v>961</v>
      </c>
      <c r="G292" s="72" t="s">
        <v>17</v>
      </c>
      <c r="H292" s="72" t="s">
        <v>944</v>
      </c>
      <c r="I292" s="152">
        <f>'08'!H27</f>
        <v>0</v>
      </c>
      <c r="J292" s="70" t="s">
        <v>4961</v>
      </c>
      <c r="K292" s="70" t="e">
        <f>INDEX(PA_EXTRACAOITEM!D:D,MATCH(F292,PA_EXTRACAOITEM!B:B,0),0)</f>
        <v>#N/A</v>
      </c>
    </row>
    <row r="293" spans="2:11" ht="15">
      <c r="B293" s="75" t="str">
        <f>INDEX(SUM!D:D,MATCH(SUM!$F$3,SUM!B:B,0),0)</f>
        <v>P005</v>
      </c>
      <c r="C293" s="73">
        <v>102</v>
      </c>
      <c r="D293" s="71" t="s">
        <v>985</v>
      </c>
      <c r="E293" s="74">
        <f t="shared" si="4"/>
        <v>2023</v>
      </c>
      <c r="F293" s="70" t="s">
        <v>962</v>
      </c>
      <c r="G293" s="72" t="s">
        <v>17</v>
      </c>
      <c r="H293" s="72" t="s">
        <v>944</v>
      </c>
      <c r="I293" s="152">
        <f>'08'!H28</f>
        <v>0</v>
      </c>
      <c r="J293" s="70" t="s">
        <v>4961</v>
      </c>
      <c r="K293" s="70" t="e">
        <f>INDEX(PA_EXTRACAOITEM!D:D,MATCH(F293,PA_EXTRACAOITEM!B:B,0),0)</f>
        <v>#N/A</v>
      </c>
    </row>
    <row r="294" spans="2:11" ht="15">
      <c r="B294" s="75" t="str">
        <f>INDEX(SUM!D:D,MATCH(SUM!$F$3,SUM!B:B,0),0)</f>
        <v>P005</v>
      </c>
      <c r="C294" s="73">
        <v>102</v>
      </c>
      <c r="D294" s="71" t="s">
        <v>985</v>
      </c>
      <c r="E294" s="74">
        <f t="shared" si="4"/>
        <v>2023</v>
      </c>
      <c r="F294" s="70" t="s">
        <v>963</v>
      </c>
      <c r="G294" s="72" t="s">
        <v>17</v>
      </c>
      <c r="H294" s="72" t="s">
        <v>944</v>
      </c>
      <c r="I294" s="152">
        <f>'08'!H29</f>
        <v>0</v>
      </c>
      <c r="J294" s="70" t="s">
        <v>4961</v>
      </c>
      <c r="K294" s="70" t="e">
        <f>INDEX(PA_EXTRACAOITEM!D:D,MATCH(F294,PA_EXTRACAOITEM!B:B,0),0)</f>
        <v>#N/A</v>
      </c>
    </row>
    <row r="295" spans="2:11" ht="15">
      <c r="B295" s="75" t="str">
        <f>INDEX(SUM!D:D,MATCH(SUM!$F$3,SUM!B:B,0),0)</f>
        <v>P005</v>
      </c>
      <c r="C295" s="73">
        <v>102</v>
      </c>
      <c r="D295" s="71" t="s">
        <v>985</v>
      </c>
      <c r="E295" s="74">
        <f t="shared" si="4"/>
        <v>2023</v>
      </c>
      <c r="F295" s="70" t="s">
        <v>964</v>
      </c>
      <c r="G295" s="72" t="s">
        <v>17</v>
      </c>
      <c r="H295" s="72" t="s">
        <v>965</v>
      </c>
      <c r="I295" s="152">
        <f>'08'!I10</f>
        <v>45657</v>
      </c>
      <c r="J295" s="70" t="s">
        <v>4961</v>
      </c>
      <c r="K295" s="70" t="e">
        <f>INDEX(PA_EXTRACAOITEM!D:D,MATCH(F295,PA_EXTRACAOITEM!B:B,0),0)</f>
        <v>#N/A</v>
      </c>
    </row>
    <row r="296" spans="2:11" ht="15">
      <c r="B296" s="75" t="str">
        <f>INDEX(SUM!D:D,MATCH(SUM!$F$3,SUM!B:B,0),0)</f>
        <v>P005</v>
      </c>
      <c r="C296" s="73">
        <v>102</v>
      </c>
      <c r="D296" s="71" t="s">
        <v>985</v>
      </c>
      <c r="E296" s="74">
        <f t="shared" si="4"/>
        <v>2023</v>
      </c>
      <c r="F296" s="70" t="s">
        <v>966</v>
      </c>
      <c r="G296" s="72" t="s">
        <v>17</v>
      </c>
      <c r="H296" s="72" t="s">
        <v>965</v>
      </c>
      <c r="I296" s="152">
        <f>'08'!I11</f>
        <v>0</v>
      </c>
      <c r="J296" s="70" t="s">
        <v>4961</v>
      </c>
      <c r="K296" s="70" t="e">
        <f>INDEX(PA_EXTRACAOITEM!D:D,MATCH(F296,PA_EXTRACAOITEM!B:B,0),0)</f>
        <v>#N/A</v>
      </c>
    </row>
    <row r="297" spans="2:11" ht="15">
      <c r="B297" s="75" t="str">
        <f>INDEX(SUM!D:D,MATCH(SUM!$F$3,SUM!B:B,0),0)</f>
        <v>P005</v>
      </c>
      <c r="C297" s="73">
        <v>102</v>
      </c>
      <c r="D297" s="71" t="s">
        <v>985</v>
      </c>
      <c r="E297" s="74">
        <f t="shared" si="4"/>
        <v>2023</v>
      </c>
      <c r="F297" s="70" t="s">
        <v>967</v>
      </c>
      <c r="G297" s="72" t="s">
        <v>17</v>
      </c>
      <c r="H297" s="72" t="s">
        <v>965</v>
      </c>
      <c r="I297" s="152">
        <f>'08'!I12</f>
        <v>0</v>
      </c>
      <c r="J297" s="70" t="s">
        <v>4961</v>
      </c>
      <c r="K297" s="70" t="e">
        <f>INDEX(PA_EXTRACAOITEM!D:D,MATCH(F297,PA_EXTRACAOITEM!B:B,0),0)</f>
        <v>#N/A</v>
      </c>
    </row>
    <row r="298" spans="2:11" ht="15">
      <c r="B298" s="75" t="str">
        <f>INDEX(SUM!D:D,MATCH(SUM!$F$3,SUM!B:B,0),0)</f>
        <v>P005</v>
      </c>
      <c r="C298" s="73">
        <v>102</v>
      </c>
      <c r="D298" s="71" t="s">
        <v>985</v>
      </c>
      <c r="E298" s="74">
        <f t="shared" si="4"/>
        <v>2023</v>
      </c>
      <c r="F298" s="70" t="s">
        <v>968</v>
      </c>
      <c r="G298" s="72" t="s">
        <v>17</v>
      </c>
      <c r="H298" s="72" t="s">
        <v>965</v>
      </c>
      <c r="I298" s="152">
        <f>'08'!I13</f>
        <v>0</v>
      </c>
      <c r="J298" s="70" t="s">
        <v>4961</v>
      </c>
      <c r="K298" s="70" t="e">
        <f>INDEX(PA_EXTRACAOITEM!D:D,MATCH(F298,PA_EXTRACAOITEM!B:B,0),0)</f>
        <v>#N/A</v>
      </c>
    </row>
    <row r="299" spans="2:11" ht="15">
      <c r="B299" s="75" t="str">
        <f>INDEX(SUM!D:D,MATCH(SUM!$F$3,SUM!B:B,0),0)</f>
        <v>P005</v>
      </c>
      <c r="C299" s="73">
        <v>102</v>
      </c>
      <c r="D299" s="71" t="s">
        <v>985</v>
      </c>
      <c r="E299" s="74">
        <f t="shared" si="4"/>
        <v>2023</v>
      </c>
      <c r="F299" s="70" t="s">
        <v>969</v>
      </c>
      <c r="G299" s="72" t="s">
        <v>17</v>
      </c>
      <c r="H299" s="72" t="s">
        <v>965</v>
      </c>
      <c r="I299" s="152">
        <f>'08'!I14</f>
        <v>0</v>
      </c>
      <c r="J299" s="70" t="s">
        <v>4961</v>
      </c>
      <c r="K299" s="70" t="e">
        <f>INDEX(PA_EXTRACAOITEM!D:D,MATCH(F299,PA_EXTRACAOITEM!B:B,0),0)</f>
        <v>#N/A</v>
      </c>
    </row>
    <row r="300" spans="2:11" ht="15">
      <c r="B300" s="75" t="str">
        <f>INDEX(SUM!D:D,MATCH(SUM!$F$3,SUM!B:B,0),0)</f>
        <v>P005</v>
      </c>
      <c r="C300" s="73">
        <v>102</v>
      </c>
      <c r="D300" s="71" t="s">
        <v>985</v>
      </c>
      <c r="E300" s="74">
        <f t="shared" si="4"/>
        <v>2023</v>
      </c>
      <c r="F300" s="70" t="s">
        <v>970</v>
      </c>
      <c r="G300" s="72" t="s">
        <v>17</v>
      </c>
      <c r="H300" s="72" t="s">
        <v>965</v>
      </c>
      <c r="I300" s="152">
        <f>'08'!I15</f>
        <v>0</v>
      </c>
      <c r="J300" s="70" t="s">
        <v>4961</v>
      </c>
      <c r="K300" s="70" t="e">
        <f>INDEX(PA_EXTRACAOITEM!D:D,MATCH(F300,PA_EXTRACAOITEM!B:B,0),0)</f>
        <v>#N/A</v>
      </c>
    </row>
    <row r="301" spans="2:11" ht="15">
      <c r="B301" s="75" t="str">
        <f>INDEX(SUM!D:D,MATCH(SUM!$F$3,SUM!B:B,0),0)</f>
        <v>P005</v>
      </c>
      <c r="C301" s="73">
        <v>102</v>
      </c>
      <c r="D301" s="71" t="s">
        <v>985</v>
      </c>
      <c r="E301" s="74">
        <f t="shared" si="4"/>
        <v>2023</v>
      </c>
      <c r="F301" s="70" t="s">
        <v>971</v>
      </c>
      <c r="G301" s="72" t="s">
        <v>17</v>
      </c>
      <c r="H301" s="72" t="s">
        <v>965</v>
      </c>
      <c r="I301" s="152">
        <f>'08'!I16</f>
        <v>0</v>
      </c>
      <c r="J301" s="70" t="s">
        <v>4961</v>
      </c>
      <c r="K301" s="70" t="e">
        <f>INDEX(PA_EXTRACAOITEM!D:D,MATCH(F301,PA_EXTRACAOITEM!B:B,0),0)</f>
        <v>#N/A</v>
      </c>
    </row>
    <row r="302" spans="2:11" ht="15">
      <c r="B302" s="75" t="str">
        <f>INDEX(SUM!D:D,MATCH(SUM!$F$3,SUM!B:B,0),0)</f>
        <v>P005</v>
      </c>
      <c r="C302" s="73">
        <v>102</v>
      </c>
      <c r="D302" s="71" t="s">
        <v>985</v>
      </c>
      <c r="E302" s="74">
        <f t="shared" si="4"/>
        <v>2023</v>
      </c>
      <c r="F302" s="70" t="s">
        <v>972</v>
      </c>
      <c r="G302" s="72" t="s">
        <v>17</v>
      </c>
      <c r="H302" s="72" t="s">
        <v>965</v>
      </c>
      <c r="I302" s="152">
        <f>'08'!I17</f>
        <v>0</v>
      </c>
      <c r="J302" s="70" t="s">
        <v>4961</v>
      </c>
      <c r="K302" s="70" t="e">
        <f>INDEX(PA_EXTRACAOITEM!D:D,MATCH(F302,PA_EXTRACAOITEM!B:B,0),0)</f>
        <v>#N/A</v>
      </c>
    </row>
    <row r="303" spans="2:11" ht="15">
      <c r="B303" s="75" t="str">
        <f>INDEX(SUM!D:D,MATCH(SUM!$F$3,SUM!B:B,0),0)</f>
        <v>P005</v>
      </c>
      <c r="C303" s="73">
        <v>102</v>
      </c>
      <c r="D303" s="71" t="s">
        <v>985</v>
      </c>
      <c r="E303" s="74">
        <f t="shared" si="4"/>
        <v>2023</v>
      </c>
      <c r="F303" s="70" t="s">
        <v>973</v>
      </c>
      <c r="G303" s="72" t="s">
        <v>17</v>
      </c>
      <c r="H303" s="72" t="s">
        <v>965</v>
      </c>
      <c r="I303" s="152">
        <f>'08'!I18</f>
        <v>0</v>
      </c>
      <c r="J303" s="70" t="s">
        <v>4961</v>
      </c>
      <c r="K303" s="70" t="e">
        <f>INDEX(PA_EXTRACAOITEM!D:D,MATCH(F303,PA_EXTRACAOITEM!B:B,0),0)</f>
        <v>#N/A</v>
      </c>
    </row>
    <row r="304" spans="2:11" ht="15">
      <c r="B304" s="75" t="str">
        <f>INDEX(SUM!D:D,MATCH(SUM!$F$3,SUM!B:B,0),0)</f>
        <v>P005</v>
      </c>
      <c r="C304" s="73">
        <v>102</v>
      </c>
      <c r="D304" s="71" t="s">
        <v>985</v>
      </c>
      <c r="E304" s="74">
        <f t="shared" si="4"/>
        <v>2023</v>
      </c>
      <c r="F304" s="70" t="s">
        <v>974</v>
      </c>
      <c r="G304" s="72" t="s">
        <v>17</v>
      </c>
      <c r="H304" s="72" t="s">
        <v>965</v>
      </c>
      <c r="I304" s="152">
        <f>'08'!I19</f>
        <v>0</v>
      </c>
      <c r="J304" s="70" t="s">
        <v>4961</v>
      </c>
      <c r="K304" s="70" t="e">
        <f>INDEX(PA_EXTRACAOITEM!D:D,MATCH(F304,PA_EXTRACAOITEM!B:B,0),0)</f>
        <v>#N/A</v>
      </c>
    </row>
    <row r="305" spans="2:11" ht="15">
      <c r="B305" s="75" t="str">
        <f>INDEX(SUM!D:D,MATCH(SUM!$F$3,SUM!B:B,0),0)</f>
        <v>P005</v>
      </c>
      <c r="C305" s="73">
        <v>102</v>
      </c>
      <c r="D305" s="71" t="s">
        <v>985</v>
      </c>
      <c r="E305" s="74">
        <f t="shared" si="4"/>
        <v>2023</v>
      </c>
      <c r="F305" s="70" t="s">
        <v>975</v>
      </c>
      <c r="G305" s="72" t="s">
        <v>17</v>
      </c>
      <c r="H305" s="72" t="s">
        <v>965</v>
      </c>
      <c r="I305" s="152">
        <f>'08'!I20</f>
        <v>0</v>
      </c>
      <c r="J305" s="70" t="s">
        <v>4961</v>
      </c>
      <c r="K305" s="70" t="e">
        <f>INDEX(PA_EXTRACAOITEM!D:D,MATCH(F305,PA_EXTRACAOITEM!B:B,0),0)</f>
        <v>#N/A</v>
      </c>
    </row>
    <row r="306" spans="2:11" ht="15">
      <c r="B306" s="75" t="str">
        <f>INDEX(SUM!D:D,MATCH(SUM!$F$3,SUM!B:B,0),0)</f>
        <v>P005</v>
      </c>
      <c r="C306" s="73">
        <v>102</v>
      </c>
      <c r="D306" s="71" t="s">
        <v>985</v>
      </c>
      <c r="E306" s="74">
        <f t="shared" si="4"/>
        <v>2023</v>
      </c>
      <c r="F306" s="70" t="s">
        <v>976</v>
      </c>
      <c r="G306" s="72" t="s">
        <v>17</v>
      </c>
      <c r="H306" s="72" t="s">
        <v>965</v>
      </c>
      <c r="I306" s="152">
        <f>'08'!I21</f>
        <v>0</v>
      </c>
      <c r="J306" s="70" t="s">
        <v>4961</v>
      </c>
      <c r="K306" s="70" t="e">
        <f>INDEX(PA_EXTRACAOITEM!D:D,MATCH(F306,PA_EXTRACAOITEM!B:B,0),0)</f>
        <v>#N/A</v>
      </c>
    </row>
    <row r="307" spans="2:11" ht="15">
      <c r="B307" s="75" t="str">
        <f>INDEX(SUM!D:D,MATCH(SUM!$F$3,SUM!B:B,0),0)</f>
        <v>P005</v>
      </c>
      <c r="C307" s="73">
        <v>102</v>
      </c>
      <c r="D307" s="71" t="s">
        <v>985</v>
      </c>
      <c r="E307" s="74">
        <f t="shared" si="4"/>
        <v>2023</v>
      </c>
      <c r="F307" s="70" t="s">
        <v>977</v>
      </c>
      <c r="G307" s="72" t="s">
        <v>17</v>
      </c>
      <c r="H307" s="72" t="s">
        <v>965</v>
      </c>
      <c r="I307" s="152">
        <f>'08'!I22</f>
        <v>0</v>
      </c>
      <c r="J307" s="70" t="s">
        <v>4961</v>
      </c>
      <c r="K307" s="70" t="e">
        <f>INDEX(PA_EXTRACAOITEM!D:D,MATCH(F307,PA_EXTRACAOITEM!B:B,0),0)</f>
        <v>#N/A</v>
      </c>
    </row>
    <row r="308" spans="2:11" ht="15">
      <c r="B308" s="75" t="str">
        <f>INDEX(SUM!D:D,MATCH(SUM!$F$3,SUM!B:B,0),0)</f>
        <v>P005</v>
      </c>
      <c r="C308" s="73">
        <v>102</v>
      </c>
      <c r="D308" s="71" t="s">
        <v>985</v>
      </c>
      <c r="E308" s="74">
        <f t="shared" si="4"/>
        <v>2023</v>
      </c>
      <c r="F308" s="70" t="s">
        <v>978</v>
      </c>
      <c r="G308" s="72" t="s">
        <v>17</v>
      </c>
      <c r="H308" s="72" t="s">
        <v>965</v>
      </c>
      <c r="I308" s="152">
        <f>'08'!I23</f>
        <v>0</v>
      </c>
      <c r="J308" s="70" t="s">
        <v>4961</v>
      </c>
      <c r="K308" s="70" t="e">
        <f>INDEX(PA_EXTRACAOITEM!D:D,MATCH(F308,PA_EXTRACAOITEM!B:B,0),0)</f>
        <v>#N/A</v>
      </c>
    </row>
    <row r="309" spans="2:11" ht="15">
      <c r="B309" s="75" t="str">
        <f>INDEX(SUM!D:D,MATCH(SUM!$F$3,SUM!B:B,0),0)</f>
        <v>P005</v>
      </c>
      <c r="C309" s="73">
        <v>102</v>
      </c>
      <c r="D309" s="71" t="s">
        <v>985</v>
      </c>
      <c r="E309" s="74">
        <f t="shared" si="4"/>
        <v>2023</v>
      </c>
      <c r="F309" s="70" t="s">
        <v>979</v>
      </c>
      <c r="G309" s="72" t="s">
        <v>17</v>
      </c>
      <c r="H309" s="72" t="s">
        <v>965</v>
      </c>
      <c r="I309" s="152">
        <f>'08'!I24</f>
        <v>0</v>
      </c>
      <c r="J309" s="70" t="s">
        <v>4961</v>
      </c>
      <c r="K309" s="70" t="e">
        <f>INDEX(PA_EXTRACAOITEM!D:D,MATCH(F309,PA_EXTRACAOITEM!B:B,0),0)</f>
        <v>#N/A</v>
      </c>
    </row>
    <row r="310" spans="2:11" ht="15">
      <c r="B310" s="75" t="str">
        <f>INDEX(SUM!D:D,MATCH(SUM!$F$3,SUM!B:B,0),0)</f>
        <v>P005</v>
      </c>
      <c r="C310" s="73">
        <v>102</v>
      </c>
      <c r="D310" s="71" t="s">
        <v>985</v>
      </c>
      <c r="E310" s="74">
        <f t="shared" si="4"/>
        <v>2023</v>
      </c>
      <c r="F310" s="70" t="s">
        <v>980</v>
      </c>
      <c r="G310" s="72" t="s">
        <v>17</v>
      </c>
      <c r="H310" s="72" t="s">
        <v>965</v>
      </c>
      <c r="I310" s="152">
        <f>'08'!I25</f>
        <v>0</v>
      </c>
      <c r="J310" s="70" t="s">
        <v>4961</v>
      </c>
      <c r="K310" s="70" t="e">
        <f>INDEX(PA_EXTRACAOITEM!D:D,MATCH(F310,PA_EXTRACAOITEM!B:B,0),0)</f>
        <v>#N/A</v>
      </c>
    </row>
    <row r="311" spans="2:11" ht="15">
      <c r="B311" s="75" t="str">
        <f>INDEX(SUM!D:D,MATCH(SUM!$F$3,SUM!B:B,0),0)</f>
        <v>P005</v>
      </c>
      <c r="C311" s="73">
        <v>102</v>
      </c>
      <c r="D311" s="71" t="s">
        <v>985</v>
      </c>
      <c r="E311" s="74">
        <f t="shared" si="4"/>
        <v>2023</v>
      </c>
      <c r="F311" s="70" t="s">
        <v>981</v>
      </c>
      <c r="G311" s="72" t="s">
        <v>17</v>
      </c>
      <c r="H311" s="72" t="s">
        <v>965</v>
      </c>
      <c r="I311" s="152">
        <f>'08'!I26</f>
        <v>0</v>
      </c>
      <c r="J311" s="70" t="s">
        <v>4961</v>
      </c>
      <c r="K311" s="70" t="e">
        <f>INDEX(PA_EXTRACAOITEM!D:D,MATCH(F311,PA_EXTRACAOITEM!B:B,0),0)</f>
        <v>#N/A</v>
      </c>
    </row>
    <row r="312" spans="2:11" ht="15">
      <c r="B312" s="75" t="str">
        <f>INDEX(SUM!D:D,MATCH(SUM!$F$3,SUM!B:B,0),0)</f>
        <v>P005</v>
      </c>
      <c r="C312" s="73">
        <v>102</v>
      </c>
      <c r="D312" s="71" t="s">
        <v>985</v>
      </c>
      <c r="E312" s="74">
        <f t="shared" si="4"/>
        <v>2023</v>
      </c>
      <c r="F312" s="70" t="s">
        <v>982</v>
      </c>
      <c r="G312" s="72" t="s">
        <v>17</v>
      </c>
      <c r="H312" s="72" t="s">
        <v>965</v>
      </c>
      <c r="I312" s="152">
        <f>'08'!I27</f>
        <v>0</v>
      </c>
      <c r="J312" s="70" t="s">
        <v>4961</v>
      </c>
      <c r="K312" s="70" t="e">
        <f>INDEX(PA_EXTRACAOITEM!D:D,MATCH(F312,PA_EXTRACAOITEM!B:B,0),0)</f>
        <v>#N/A</v>
      </c>
    </row>
    <row r="313" spans="2:11" ht="15">
      <c r="B313" s="75" t="str">
        <f>INDEX(SUM!D:D,MATCH(SUM!$F$3,SUM!B:B,0),0)</f>
        <v>P005</v>
      </c>
      <c r="C313" s="73">
        <v>102</v>
      </c>
      <c r="D313" s="71" t="s">
        <v>985</v>
      </c>
      <c r="E313" s="74">
        <f t="shared" si="4"/>
        <v>2023</v>
      </c>
      <c r="F313" s="70" t="s">
        <v>983</v>
      </c>
      <c r="G313" s="72" t="s">
        <v>17</v>
      </c>
      <c r="H313" s="72" t="s">
        <v>965</v>
      </c>
      <c r="I313" s="152">
        <f>'08'!I28</f>
        <v>0</v>
      </c>
      <c r="J313" s="70" t="s">
        <v>4961</v>
      </c>
      <c r="K313" s="70" t="e">
        <f>INDEX(PA_EXTRACAOITEM!D:D,MATCH(F313,PA_EXTRACAOITEM!B:B,0),0)</f>
        <v>#N/A</v>
      </c>
    </row>
    <row r="314" spans="2:11" ht="15">
      <c r="B314" s="75" t="str">
        <f>INDEX(SUM!D:D,MATCH(SUM!$F$3,SUM!B:B,0),0)</f>
        <v>P005</v>
      </c>
      <c r="C314" s="73">
        <v>102</v>
      </c>
      <c r="D314" s="71" t="s">
        <v>985</v>
      </c>
      <c r="E314" s="74">
        <f t="shared" si="4"/>
        <v>2023</v>
      </c>
      <c r="F314" s="70" t="s">
        <v>984</v>
      </c>
      <c r="G314" s="72" t="s">
        <v>17</v>
      </c>
      <c r="H314" s="72" t="s">
        <v>965</v>
      </c>
      <c r="I314" s="152">
        <f>'08'!I29</f>
        <v>0</v>
      </c>
      <c r="J314" s="70" t="s">
        <v>4961</v>
      </c>
      <c r="K314" s="70" t="e">
        <f>INDEX(PA_EXTRACAOITEM!D:D,MATCH(F314,PA_EXTRACAOITEM!B:B,0),0)</f>
        <v>#N/A</v>
      </c>
    </row>
    <row r="315" spans="2:11" ht="15">
      <c r="B315" s="75" t="str">
        <f>INDEX(SUM!D:D,MATCH(SUM!$F$3,SUM!B:B,0),0)</f>
        <v>P005</v>
      </c>
      <c r="C315" s="73">
        <v>198</v>
      </c>
      <c r="D315" s="71" t="s">
        <v>990</v>
      </c>
      <c r="E315" s="74">
        <f t="shared" si="4"/>
        <v>2023</v>
      </c>
      <c r="F315" s="70" t="s">
        <v>811</v>
      </c>
      <c r="G315" s="70"/>
      <c r="H315" s="72" t="s">
        <v>812</v>
      </c>
      <c r="I315" s="71" t="str">
        <f>'01'!F9</f>
        <v>CAMARA MUN ICIPAL DA AGUA PRETA</v>
      </c>
      <c r="J315" s="70" t="s">
        <v>4961</v>
      </c>
      <c r="K315" s="70" t="str">
        <f>INDEX(PA_EXTRACAOITEM!D:D,MATCH(F315,PA_EXTRACAOITEM!B:B,0),0)</f>
        <v>Informações Preliminares</v>
      </c>
    </row>
    <row r="316" spans="2:11" ht="15">
      <c r="B316" s="75" t="str">
        <f>INDEX(SUM!D:D,MATCH(SUM!$F$3,SUM!B:B,0),0)</f>
        <v>P005</v>
      </c>
      <c r="C316" s="73">
        <v>198</v>
      </c>
      <c r="D316" s="71" t="s">
        <v>990</v>
      </c>
      <c r="E316" s="74">
        <f t="shared" si="4"/>
        <v>2023</v>
      </c>
      <c r="F316" s="70" t="s">
        <v>813</v>
      </c>
      <c r="G316" s="70"/>
      <c r="H316" s="72" t="s">
        <v>814</v>
      </c>
      <c r="I316" s="71" t="str">
        <f>'01'!F10</f>
        <v>CMAGUAPRETA@HOTMAIL.COM</v>
      </c>
      <c r="J316" s="70" t="s">
        <v>4961</v>
      </c>
      <c r="K316" s="70" t="str">
        <f>INDEX(PA_EXTRACAOITEM!D:D,MATCH(F316,PA_EXTRACAOITEM!B:B,0),0)</f>
        <v>Informações Preliminares</v>
      </c>
    </row>
    <row r="317" spans="2:11" ht="15">
      <c r="B317" s="75" t="str">
        <f>INDEX(SUM!D:D,MATCH(SUM!$F$3,SUM!B:B,0),0)</f>
        <v>P005</v>
      </c>
      <c r="C317" s="73">
        <v>198</v>
      </c>
      <c r="D317" s="71" t="s">
        <v>990</v>
      </c>
      <c r="E317" s="74">
        <f t="shared" si="4"/>
        <v>2023</v>
      </c>
      <c r="F317" s="70" t="s">
        <v>815</v>
      </c>
      <c r="H317" s="72" t="s">
        <v>816</v>
      </c>
      <c r="I317" s="71">
        <f>'01'!F11</f>
        <v>8136811110</v>
      </c>
      <c r="J317" s="70" t="s">
        <v>4961</v>
      </c>
      <c r="K317" s="70" t="str">
        <f>INDEX(PA_EXTRACAOITEM!D:D,MATCH(F317,PA_EXTRACAOITEM!B:B,0),0)</f>
        <v>Informações Preliminares</v>
      </c>
    </row>
    <row r="318" spans="2:11" ht="15">
      <c r="B318" s="75" t="str">
        <f>INDEX(SUM!D:D,MATCH(SUM!$F$3,SUM!B:B,0),0)</f>
        <v>P005</v>
      </c>
      <c r="C318" s="74">
        <v>112</v>
      </c>
      <c r="D318" s="71" t="s">
        <v>1030</v>
      </c>
      <c r="E318" s="74">
        <f t="shared" si="4"/>
        <v>2023</v>
      </c>
      <c r="F318" s="71" t="s">
        <v>1292</v>
      </c>
      <c r="G318" s="75" t="s">
        <v>17</v>
      </c>
      <c r="H318" s="72" t="s">
        <v>1031</v>
      </c>
      <c r="I318" s="76">
        <f>'09'!D17</f>
        <v>1332.96</v>
      </c>
      <c r="J318" s="70" t="s">
        <v>4961</v>
      </c>
      <c r="K318" s="70" t="str">
        <f>INDEX(PA_EXTRACAOITEM!D:D,MATCH(F318,PA_EXTRACAOITEM!B:B,0),0)</f>
        <v>Retenção - Janeiro</v>
      </c>
    </row>
    <row r="319" spans="2:11" ht="15">
      <c r="B319" s="75" t="str">
        <f>INDEX(SUM!D:D,MATCH(SUM!$F$3,SUM!B:B,0),0)</f>
        <v>P005</v>
      </c>
      <c r="C319" s="74">
        <v>112</v>
      </c>
      <c r="D319" s="71" t="s">
        <v>1030</v>
      </c>
      <c r="E319" s="74">
        <f t="shared" si="4"/>
        <v>2023</v>
      </c>
      <c r="F319" s="71" t="s">
        <v>1293</v>
      </c>
      <c r="G319" s="75" t="s">
        <v>17</v>
      </c>
      <c r="H319" s="72" t="s">
        <v>1032</v>
      </c>
      <c r="I319" s="76">
        <f>'09'!D18</f>
        <v>1332.96</v>
      </c>
      <c r="J319" s="70" t="s">
        <v>4961</v>
      </c>
      <c r="K319" s="70" t="str">
        <f>INDEX(PA_EXTRACAOITEM!D:D,MATCH(F319,PA_EXTRACAOITEM!B:B,0),0)</f>
        <v>Retenção - Fevereiro</v>
      </c>
    </row>
    <row r="320" spans="2:11" ht="15">
      <c r="B320" s="75" t="str">
        <f>INDEX(SUM!D:D,MATCH(SUM!$F$3,SUM!B:B,0),0)</f>
        <v>P005</v>
      </c>
      <c r="C320" s="74">
        <v>112</v>
      </c>
      <c r="D320" s="71" t="s">
        <v>1030</v>
      </c>
      <c r="E320" s="74">
        <f t="shared" si="4"/>
        <v>2023</v>
      </c>
      <c r="F320" s="71" t="s">
        <v>1294</v>
      </c>
      <c r="G320" s="75" t="s">
        <v>17</v>
      </c>
      <c r="H320" s="72" t="s">
        <v>1033</v>
      </c>
      <c r="I320" s="76">
        <f>'09'!D19</f>
        <v>1332.96</v>
      </c>
      <c r="J320" s="70" t="s">
        <v>4961</v>
      </c>
      <c r="K320" s="70" t="str">
        <f>INDEX(PA_EXTRACAOITEM!D:D,MATCH(F320,PA_EXTRACAOITEM!B:B,0),0)</f>
        <v>Retenção - Março</v>
      </c>
    </row>
    <row r="321" spans="2:11" ht="15">
      <c r="B321" s="75" t="str">
        <f>INDEX(SUM!D:D,MATCH(SUM!$F$3,SUM!B:B,0),0)</f>
        <v>P005</v>
      </c>
      <c r="C321" s="74">
        <v>112</v>
      </c>
      <c r="D321" s="71" t="s">
        <v>1030</v>
      </c>
      <c r="E321" s="74">
        <f t="shared" si="4"/>
        <v>2023</v>
      </c>
      <c r="F321" s="71" t="s">
        <v>1295</v>
      </c>
      <c r="G321" s="75" t="s">
        <v>17</v>
      </c>
      <c r="H321" s="72" t="s">
        <v>1034</v>
      </c>
      <c r="I321" s="76">
        <f>'09'!D20</f>
        <v>1332.96</v>
      </c>
      <c r="J321" s="70" t="s">
        <v>4961</v>
      </c>
      <c r="K321" s="70" t="str">
        <f>INDEX(PA_EXTRACAOITEM!D:D,MATCH(F321,PA_EXTRACAOITEM!B:B,0),0)</f>
        <v>Retenção - Abril</v>
      </c>
    </row>
    <row r="322" spans="2:11" ht="15">
      <c r="B322" s="75" t="str">
        <f>INDEX(SUM!D:D,MATCH(SUM!$F$3,SUM!B:B,0),0)</f>
        <v>P005</v>
      </c>
      <c r="C322" s="74">
        <v>112</v>
      </c>
      <c r="D322" s="71" t="s">
        <v>1030</v>
      </c>
      <c r="E322" s="74">
        <f aca="true" t="shared" si="5" ref="E322:E385">$E$3</f>
        <v>2023</v>
      </c>
      <c r="F322" s="71" t="s">
        <v>1296</v>
      </c>
      <c r="G322" s="75" t="s">
        <v>17</v>
      </c>
      <c r="H322" s="72" t="s">
        <v>1035</v>
      </c>
      <c r="I322" s="76">
        <f>'09'!D21</f>
        <v>1332.96</v>
      </c>
      <c r="J322" s="70" t="s">
        <v>4961</v>
      </c>
      <c r="K322" s="70" t="str">
        <f>INDEX(PA_EXTRACAOITEM!D:D,MATCH(F322,PA_EXTRACAOITEM!B:B,0),0)</f>
        <v>Retenção - Maio</v>
      </c>
    </row>
    <row r="323" spans="2:11" ht="15">
      <c r="B323" s="75" t="str">
        <f>INDEX(SUM!D:D,MATCH(SUM!$F$3,SUM!B:B,0),0)</f>
        <v>P005</v>
      </c>
      <c r="C323" s="74">
        <v>112</v>
      </c>
      <c r="D323" s="71" t="s">
        <v>1030</v>
      </c>
      <c r="E323" s="74">
        <f t="shared" si="5"/>
        <v>2023</v>
      </c>
      <c r="F323" s="71" t="s">
        <v>1297</v>
      </c>
      <c r="G323" s="75" t="s">
        <v>17</v>
      </c>
      <c r="H323" s="72" t="s">
        <v>1036</v>
      </c>
      <c r="I323" s="76">
        <f>'09'!D22</f>
        <v>1332.96</v>
      </c>
      <c r="J323" s="70" t="s">
        <v>4961</v>
      </c>
      <c r="K323" s="70" t="str">
        <f>INDEX(PA_EXTRACAOITEM!D:D,MATCH(F323,PA_EXTRACAOITEM!B:B,0),0)</f>
        <v>Retenção - Junho</v>
      </c>
    </row>
    <row r="324" spans="2:11" ht="15">
      <c r="B324" s="75" t="str">
        <f>INDEX(SUM!D:D,MATCH(SUM!$F$3,SUM!B:B,0),0)</f>
        <v>P005</v>
      </c>
      <c r="C324" s="74">
        <v>112</v>
      </c>
      <c r="D324" s="71" t="s">
        <v>1030</v>
      </c>
      <c r="E324" s="74">
        <f t="shared" si="5"/>
        <v>2023</v>
      </c>
      <c r="F324" s="71" t="s">
        <v>1298</v>
      </c>
      <c r="G324" s="75" t="s">
        <v>17</v>
      </c>
      <c r="H324" s="72" t="s">
        <v>1037</v>
      </c>
      <c r="I324" s="76">
        <f>'09'!D23</f>
        <v>1332.96</v>
      </c>
      <c r="J324" s="70" t="s">
        <v>4961</v>
      </c>
      <c r="K324" s="70" t="str">
        <f>INDEX(PA_EXTRACAOITEM!D:D,MATCH(F324,PA_EXTRACAOITEM!B:B,0),0)</f>
        <v>Retenção - Julho</v>
      </c>
    </row>
    <row r="325" spans="2:11" ht="15">
      <c r="B325" s="75" t="str">
        <f>INDEX(SUM!D:D,MATCH(SUM!$F$3,SUM!B:B,0),0)</f>
        <v>P005</v>
      </c>
      <c r="C325" s="74">
        <v>112</v>
      </c>
      <c r="D325" s="71" t="s">
        <v>1030</v>
      </c>
      <c r="E325" s="74">
        <f t="shared" si="5"/>
        <v>2023</v>
      </c>
      <c r="F325" s="71" t="s">
        <v>1299</v>
      </c>
      <c r="G325" s="75" t="s">
        <v>17</v>
      </c>
      <c r="H325" s="72" t="s">
        <v>1038</v>
      </c>
      <c r="I325" s="76">
        <f>'09'!D24</f>
        <v>1332.96</v>
      </c>
      <c r="J325" s="70" t="s">
        <v>4961</v>
      </c>
      <c r="K325" s="70" t="str">
        <f>INDEX(PA_EXTRACAOITEM!D:D,MATCH(F325,PA_EXTRACAOITEM!B:B,0),0)</f>
        <v>Retenção - Agosto</v>
      </c>
    </row>
    <row r="326" spans="2:11" ht="15">
      <c r="B326" s="75" t="str">
        <f>INDEX(SUM!D:D,MATCH(SUM!$F$3,SUM!B:B,0),0)</f>
        <v>P005</v>
      </c>
      <c r="C326" s="74">
        <v>112</v>
      </c>
      <c r="D326" s="71" t="s">
        <v>1030</v>
      </c>
      <c r="E326" s="74">
        <f t="shared" si="5"/>
        <v>2023</v>
      </c>
      <c r="F326" s="71" t="s">
        <v>1300</v>
      </c>
      <c r="G326" s="75" t="s">
        <v>17</v>
      </c>
      <c r="H326" s="72" t="s">
        <v>1039</v>
      </c>
      <c r="I326" s="76">
        <f>'09'!D25</f>
        <v>1332.96</v>
      </c>
      <c r="J326" s="70" t="s">
        <v>4961</v>
      </c>
      <c r="K326" s="70" t="str">
        <f>INDEX(PA_EXTRACAOITEM!D:D,MATCH(F326,PA_EXTRACAOITEM!B:B,0),0)</f>
        <v>Retenção - Setembro</v>
      </c>
    </row>
    <row r="327" spans="2:11" ht="15">
      <c r="B327" s="75" t="str">
        <f>INDEX(SUM!D:D,MATCH(SUM!$F$3,SUM!B:B,0),0)</f>
        <v>P005</v>
      </c>
      <c r="C327" s="74">
        <v>112</v>
      </c>
      <c r="D327" s="71" t="s">
        <v>1030</v>
      </c>
      <c r="E327" s="74">
        <f t="shared" si="5"/>
        <v>2023</v>
      </c>
      <c r="F327" s="71" t="s">
        <v>1301</v>
      </c>
      <c r="G327" s="75" t="s">
        <v>17</v>
      </c>
      <c r="H327" s="72" t="s">
        <v>1040</v>
      </c>
      <c r="I327" s="76">
        <f>'09'!D26</f>
        <v>1332.96</v>
      </c>
      <c r="J327" s="70" t="s">
        <v>4961</v>
      </c>
      <c r="K327" s="70" t="str">
        <f>INDEX(PA_EXTRACAOITEM!D:D,MATCH(F327,PA_EXTRACAOITEM!B:B,0),0)</f>
        <v>Retenção - Outubro</v>
      </c>
    </row>
    <row r="328" spans="2:11" ht="15">
      <c r="B328" s="75" t="str">
        <f>INDEX(SUM!D:D,MATCH(SUM!$F$3,SUM!B:B,0),0)</f>
        <v>P005</v>
      </c>
      <c r="C328" s="74">
        <v>112</v>
      </c>
      <c r="D328" s="71" t="s">
        <v>1030</v>
      </c>
      <c r="E328" s="74">
        <f t="shared" si="5"/>
        <v>2023</v>
      </c>
      <c r="F328" s="71" t="s">
        <v>1302</v>
      </c>
      <c r="G328" s="75" t="s">
        <v>17</v>
      </c>
      <c r="H328" s="72" t="s">
        <v>1041</v>
      </c>
      <c r="I328" s="76">
        <f>'09'!D27</f>
        <v>1332.96</v>
      </c>
      <c r="J328" s="70" t="s">
        <v>4961</v>
      </c>
      <c r="K328" s="70" t="str">
        <f>INDEX(PA_EXTRACAOITEM!D:D,MATCH(F328,PA_EXTRACAOITEM!B:B,0),0)</f>
        <v>Retenção - Novembro</v>
      </c>
    </row>
    <row r="329" spans="2:11" ht="15">
      <c r="B329" s="75" t="str">
        <f>INDEX(SUM!D:D,MATCH(SUM!$F$3,SUM!B:B,0),0)</f>
        <v>P005</v>
      </c>
      <c r="C329" s="74">
        <v>112</v>
      </c>
      <c r="D329" s="71" t="s">
        <v>1030</v>
      </c>
      <c r="E329" s="74">
        <f t="shared" si="5"/>
        <v>2023</v>
      </c>
      <c r="F329" s="71" t="s">
        <v>1303</v>
      </c>
      <c r="G329" s="75" t="s">
        <v>17</v>
      </c>
      <c r="H329" s="72" t="s">
        <v>1042</v>
      </c>
      <c r="I329" s="76">
        <f>'09'!D28</f>
        <v>1332.96</v>
      </c>
      <c r="J329" s="70" t="s">
        <v>4961</v>
      </c>
      <c r="K329" s="70" t="str">
        <f>INDEX(PA_EXTRACAOITEM!D:D,MATCH(F329,PA_EXTRACAOITEM!B:B,0),0)</f>
        <v>Retenção - Dezembro</v>
      </c>
    </row>
    <row r="330" spans="2:11" ht="15">
      <c r="B330" s="75" t="str">
        <f>INDEX(SUM!D:D,MATCH(SUM!$F$3,SUM!B:B,0),0)</f>
        <v>P005</v>
      </c>
      <c r="C330" s="74">
        <v>112</v>
      </c>
      <c r="D330" s="71" t="s">
        <v>1030</v>
      </c>
      <c r="E330" s="74">
        <f t="shared" si="5"/>
        <v>2023</v>
      </c>
      <c r="F330" s="71" t="s">
        <v>1304</v>
      </c>
      <c r="G330" s="75" t="s">
        <v>17</v>
      </c>
      <c r="H330" s="72" t="s">
        <v>1043</v>
      </c>
      <c r="I330" s="76">
        <f>'09'!D29</f>
        <v>1332.96</v>
      </c>
      <c r="J330" s="70" t="s">
        <v>4961</v>
      </c>
      <c r="K330" s="70" t="str">
        <f>INDEX(PA_EXTRACAOITEM!D:D,MATCH(F330,PA_EXTRACAOITEM!B:B,0),0)</f>
        <v>Retenção - 13° Salário</v>
      </c>
    </row>
    <row r="331" spans="2:11" ht="15">
      <c r="B331" s="75" t="str">
        <f>INDEX(SUM!D:D,MATCH(SUM!$F$3,SUM!B:B,0),0)</f>
        <v>P005</v>
      </c>
      <c r="C331" s="74">
        <v>112</v>
      </c>
      <c r="D331" s="71" t="s">
        <v>1030</v>
      </c>
      <c r="E331" s="74">
        <f t="shared" si="5"/>
        <v>2023</v>
      </c>
      <c r="F331" s="71" t="s">
        <v>1305</v>
      </c>
      <c r="G331" s="75" t="s">
        <v>17</v>
      </c>
      <c r="H331" s="72" t="s">
        <v>1044</v>
      </c>
      <c r="I331" s="76">
        <f>'09'!E17</f>
        <v>1332.96</v>
      </c>
      <c r="J331" s="70" t="s">
        <v>4961</v>
      </c>
      <c r="K331" s="70" t="str">
        <f>INDEX(PA_EXTRACAOITEM!D:D,MATCH(F331,PA_EXTRACAOITEM!B:B,0),0)</f>
        <v>Contabilizada - Janeiro</v>
      </c>
    </row>
    <row r="332" spans="2:11" ht="15">
      <c r="B332" s="75" t="str">
        <f>INDEX(SUM!D:D,MATCH(SUM!$F$3,SUM!B:B,0),0)</f>
        <v>P005</v>
      </c>
      <c r="C332" s="74">
        <v>112</v>
      </c>
      <c r="D332" s="71" t="s">
        <v>1030</v>
      </c>
      <c r="E332" s="74">
        <f t="shared" si="5"/>
        <v>2023</v>
      </c>
      <c r="F332" s="71" t="s">
        <v>1306</v>
      </c>
      <c r="G332" s="75" t="s">
        <v>17</v>
      </c>
      <c r="H332" s="72" t="s">
        <v>1045</v>
      </c>
      <c r="I332" s="76">
        <f>'09'!E18</f>
        <v>1332.96</v>
      </c>
      <c r="J332" s="70" t="s">
        <v>4961</v>
      </c>
      <c r="K332" s="70" t="str">
        <f>INDEX(PA_EXTRACAOITEM!D:D,MATCH(F332,PA_EXTRACAOITEM!B:B,0),0)</f>
        <v>Contabilizada - Fevereiro</v>
      </c>
    </row>
    <row r="333" spans="2:11" ht="15">
      <c r="B333" s="75" t="str">
        <f>INDEX(SUM!D:D,MATCH(SUM!$F$3,SUM!B:B,0),0)</f>
        <v>P005</v>
      </c>
      <c r="C333" s="74">
        <v>112</v>
      </c>
      <c r="D333" s="71" t="s">
        <v>1030</v>
      </c>
      <c r="E333" s="74">
        <f t="shared" si="5"/>
        <v>2023</v>
      </c>
      <c r="F333" s="71" t="s">
        <v>1307</v>
      </c>
      <c r="G333" s="75" t="s">
        <v>17</v>
      </c>
      <c r="H333" s="72" t="s">
        <v>1046</v>
      </c>
      <c r="I333" s="76">
        <f>'09'!E19</f>
        <v>1332.96</v>
      </c>
      <c r="J333" s="70" t="s">
        <v>4961</v>
      </c>
      <c r="K333" s="70" t="str">
        <f>INDEX(PA_EXTRACAOITEM!D:D,MATCH(F333,PA_EXTRACAOITEM!B:B,0),0)</f>
        <v>Contabilizada - Março</v>
      </c>
    </row>
    <row r="334" spans="2:11" ht="15">
      <c r="B334" s="75" t="str">
        <f>INDEX(SUM!D:D,MATCH(SUM!$F$3,SUM!B:B,0),0)</f>
        <v>P005</v>
      </c>
      <c r="C334" s="74">
        <v>112</v>
      </c>
      <c r="D334" s="71" t="s">
        <v>1030</v>
      </c>
      <c r="E334" s="74">
        <f t="shared" si="5"/>
        <v>2023</v>
      </c>
      <c r="F334" s="71" t="s">
        <v>1308</v>
      </c>
      <c r="G334" s="75" t="s">
        <v>17</v>
      </c>
      <c r="H334" s="72" t="s">
        <v>1047</v>
      </c>
      <c r="I334" s="76">
        <f>'09'!E20</f>
        <v>1332.96</v>
      </c>
      <c r="J334" s="70" t="s">
        <v>4961</v>
      </c>
      <c r="K334" s="70" t="str">
        <f>INDEX(PA_EXTRACAOITEM!D:D,MATCH(F334,PA_EXTRACAOITEM!B:B,0),0)</f>
        <v>Contabilizada - Abril</v>
      </c>
    </row>
    <row r="335" spans="2:11" ht="15">
      <c r="B335" s="75" t="str">
        <f>INDEX(SUM!D:D,MATCH(SUM!$F$3,SUM!B:B,0),0)</f>
        <v>P005</v>
      </c>
      <c r="C335" s="74">
        <v>112</v>
      </c>
      <c r="D335" s="71" t="s">
        <v>1030</v>
      </c>
      <c r="E335" s="74">
        <f t="shared" si="5"/>
        <v>2023</v>
      </c>
      <c r="F335" s="71" t="s">
        <v>1309</v>
      </c>
      <c r="G335" s="75" t="s">
        <v>17</v>
      </c>
      <c r="H335" s="72" t="s">
        <v>1048</v>
      </c>
      <c r="I335" s="76">
        <f>'09'!E21</f>
        <v>1332.96</v>
      </c>
      <c r="J335" s="70" t="s">
        <v>4961</v>
      </c>
      <c r="K335" s="70" t="str">
        <f>INDEX(PA_EXTRACAOITEM!D:D,MATCH(F335,PA_EXTRACAOITEM!B:B,0),0)</f>
        <v>Contabilizada - Maio</v>
      </c>
    </row>
    <row r="336" spans="2:11" ht="15">
      <c r="B336" s="75" t="str">
        <f>INDEX(SUM!D:D,MATCH(SUM!$F$3,SUM!B:B,0),0)</f>
        <v>P005</v>
      </c>
      <c r="C336" s="74">
        <v>112</v>
      </c>
      <c r="D336" s="71" t="s">
        <v>1030</v>
      </c>
      <c r="E336" s="74">
        <f t="shared" si="5"/>
        <v>2023</v>
      </c>
      <c r="F336" s="71" t="s">
        <v>1310</v>
      </c>
      <c r="G336" s="75" t="s">
        <v>17</v>
      </c>
      <c r="H336" s="72" t="s">
        <v>1049</v>
      </c>
      <c r="I336" s="76">
        <f>'09'!E22</f>
        <v>1332.96</v>
      </c>
      <c r="J336" s="70" t="s">
        <v>4961</v>
      </c>
      <c r="K336" s="70" t="str">
        <f>INDEX(PA_EXTRACAOITEM!D:D,MATCH(F336,PA_EXTRACAOITEM!B:B,0),0)</f>
        <v>Contabilizada - Junho</v>
      </c>
    </row>
    <row r="337" spans="2:11" ht="15">
      <c r="B337" s="75" t="str">
        <f>INDEX(SUM!D:D,MATCH(SUM!$F$3,SUM!B:B,0),0)</f>
        <v>P005</v>
      </c>
      <c r="C337" s="74">
        <v>112</v>
      </c>
      <c r="D337" s="71" t="s">
        <v>1030</v>
      </c>
      <c r="E337" s="74">
        <f t="shared" si="5"/>
        <v>2023</v>
      </c>
      <c r="F337" s="71" t="s">
        <v>1311</v>
      </c>
      <c r="G337" s="75" t="s">
        <v>17</v>
      </c>
      <c r="H337" s="72" t="s">
        <v>1050</v>
      </c>
      <c r="I337" s="76">
        <f>'09'!E23</f>
        <v>1332.96</v>
      </c>
      <c r="J337" s="70" t="s">
        <v>4961</v>
      </c>
      <c r="K337" s="70" t="str">
        <f>INDEX(PA_EXTRACAOITEM!D:D,MATCH(F337,PA_EXTRACAOITEM!B:B,0),0)</f>
        <v>Contabilizada - Julho</v>
      </c>
    </row>
    <row r="338" spans="2:11" ht="15">
      <c r="B338" s="75" t="str">
        <f>INDEX(SUM!D:D,MATCH(SUM!$F$3,SUM!B:B,0),0)</f>
        <v>P005</v>
      </c>
      <c r="C338" s="74">
        <v>112</v>
      </c>
      <c r="D338" s="71" t="s">
        <v>1030</v>
      </c>
      <c r="E338" s="74">
        <f t="shared" si="5"/>
        <v>2023</v>
      </c>
      <c r="F338" s="71" t="s">
        <v>1312</v>
      </c>
      <c r="G338" s="75" t="s">
        <v>17</v>
      </c>
      <c r="H338" s="72" t="s">
        <v>1051</v>
      </c>
      <c r="I338" s="76">
        <f>'09'!E24</f>
        <v>1332.96</v>
      </c>
      <c r="J338" s="70" t="s">
        <v>4961</v>
      </c>
      <c r="K338" s="70" t="str">
        <f>INDEX(PA_EXTRACAOITEM!D:D,MATCH(F338,PA_EXTRACAOITEM!B:B,0),0)</f>
        <v>Contabilizada - Agosto</v>
      </c>
    </row>
    <row r="339" spans="2:11" ht="15">
      <c r="B339" s="75" t="str">
        <f>INDEX(SUM!D:D,MATCH(SUM!$F$3,SUM!B:B,0),0)</f>
        <v>P005</v>
      </c>
      <c r="C339" s="74">
        <v>112</v>
      </c>
      <c r="D339" s="71" t="s">
        <v>1030</v>
      </c>
      <c r="E339" s="74">
        <f t="shared" si="5"/>
        <v>2023</v>
      </c>
      <c r="F339" s="71" t="s">
        <v>1313</v>
      </c>
      <c r="G339" s="75" t="s">
        <v>17</v>
      </c>
      <c r="H339" s="72" t="s">
        <v>1052</v>
      </c>
      <c r="I339" s="76">
        <f>'09'!E25</f>
        <v>1332.96</v>
      </c>
      <c r="J339" s="70" t="s">
        <v>4961</v>
      </c>
      <c r="K339" s="70" t="str">
        <f>INDEX(PA_EXTRACAOITEM!D:D,MATCH(F339,PA_EXTRACAOITEM!B:B,0),0)</f>
        <v>Contabilizada - Setembro</v>
      </c>
    </row>
    <row r="340" spans="2:11" ht="15">
      <c r="B340" s="75" t="str">
        <f>INDEX(SUM!D:D,MATCH(SUM!$F$3,SUM!B:B,0),0)</f>
        <v>P005</v>
      </c>
      <c r="C340" s="74">
        <v>112</v>
      </c>
      <c r="D340" s="71" t="s">
        <v>1030</v>
      </c>
      <c r="E340" s="74">
        <f t="shared" si="5"/>
        <v>2023</v>
      </c>
      <c r="F340" s="71" t="s">
        <v>1314</v>
      </c>
      <c r="G340" s="75" t="s">
        <v>17</v>
      </c>
      <c r="H340" s="72" t="s">
        <v>1053</v>
      </c>
      <c r="I340" s="76">
        <f>'09'!E26</f>
        <v>1332.96</v>
      </c>
      <c r="J340" s="70" t="s">
        <v>4961</v>
      </c>
      <c r="K340" s="70" t="str">
        <f>INDEX(PA_EXTRACAOITEM!D:D,MATCH(F340,PA_EXTRACAOITEM!B:B,0),0)</f>
        <v>Contabilizada - Outubro</v>
      </c>
    </row>
    <row r="341" spans="2:11" ht="15">
      <c r="B341" s="75" t="str">
        <f>INDEX(SUM!D:D,MATCH(SUM!$F$3,SUM!B:B,0),0)</f>
        <v>P005</v>
      </c>
      <c r="C341" s="74">
        <v>112</v>
      </c>
      <c r="D341" s="71" t="s">
        <v>1030</v>
      </c>
      <c r="E341" s="74">
        <f t="shared" si="5"/>
        <v>2023</v>
      </c>
      <c r="F341" s="71" t="s">
        <v>1315</v>
      </c>
      <c r="G341" s="75" t="s">
        <v>17</v>
      </c>
      <c r="H341" s="72" t="s">
        <v>1054</v>
      </c>
      <c r="I341" s="76">
        <f>'09'!E27</f>
        <v>1332.96</v>
      </c>
      <c r="J341" s="70" t="s">
        <v>4961</v>
      </c>
      <c r="K341" s="70" t="str">
        <f>INDEX(PA_EXTRACAOITEM!D:D,MATCH(F341,PA_EXTRACAOITEM!B:B,0),0)</f>
        <v>Contabilizada - Novembro</v>
      </c>
    </row>
    <row r="342" spans="2:11" ht="15">
      <c r="B342" s="75" t="str">
        <f>INDEX(SUM!D:D,MATCH(SUM!$F$3,SUM!B:B,0),0)</f>
        <v>P005</v>
      </c>
      <c r="C342" s="74">
        <v>112</v>
      </c>
      <c r="D342" s="71" t="s">
        <v>1030</v>
      </c>
      <c r="E342" s="74">
        <f t="shared" si="5"/>
        <v>2023</v>
      </c>
      <c r="F342" s="71" t="s">
        <v>1316</v>
      </c>
      <c r="G342" s="75" t="s">
        <v>17</v>
      </c>
      <c r="H342" s="72" t="s">
        <v>1055</v>
      </c>
      <c r="I342" s="76">
        <f>'09'!E28</f>
        <v>1332.96</v>
      </c>
      <c r="J342" s="70" t="s">
        <v>4961</v>
      </c>
      <c r="K342" s="70" t="str">
        <f>INDEX(PA_EXTRACAOITEM!D:D,MATCH(F342,PA_EXTRACAOITEM!B:B,0),0)</f>
        <v>Contabilizada - Dezembro</v>
      </c>
    </row>
    <row r="343" spans="2:11" ht="15">
      <c r="B343" s="75" t="str">
        <f>INDEX(SUM!D:D,MATCH(SUM!$F$3,SUM!B:B,0),0)</f>
        <v>P005</v>
      </c>
      <c r="C343" s="74">
        <v>112</v>
      </c>
      <c r="D343" s="71" t="s">
        <v>1030</v>
      </c>
      <c r="E343" s="74">
        <f t="shared" si="5"/>
        <v>2023</v>
      </c>
      <c r="F343" s="71" t="s">
        <v>1317</v>
      </c>
      <c r="G343" s="75" t="s">
        <v>17</v>
      </c>
      <c r="H343" s="72" t="s">
        <v>1056</v>
      </c>
      <c r="I343" s="76">
        <f>'09'!E29</f>
        <v>1332.96</v>
      </c>
      <c r="J343" s="70" t="s">
        <v>4961</v>
      </c>
      <c r="K343" s="70" t="str">
        <f>INDEX(PA_EXTRACAOITEM!D:D,MATCH(F343,PA_EXTRACAOITEM!B:B,0),0)</f>
        <v>Contabilizada - 13° Salário</v>
      </c>
    </row>
    <row r="344" spans="2:11" ht="15">
      <c r="B344" s="75" t="str">
        <f>INDEX(SUM!D:D,MATCH(SUM!$F$3,SUM!B:B,0),0)</f>
        <v>P005</v>
      </c>
      <c r="C344" s="74">
        <v>112</v>
      </c>
      <c r="D344" s="71" t="s">
        <v>1030</v>
      </c>
      <c r="E344" s="74">
        <f t="shared" si="5"/>
        <v>2023</v>
      </c>
      <c r="F344" s="71" t="s">
        <v>1331</v>
      </c>
      <c r="G344" s="75" t="s">
        <v>17</v>
      </c>
      <c r="H344" s="72" t="s">
        <v>1094</v>
      </c>
      <c r="I344" s="76">
        <f>'09'!F17</f>
        <v>1332.96</v>
      </c>
      <c r="J344" s="70" t="s">
        <v>4961</v>
      </c>
      <c r="K344" s="70" t="str">
        <f>INDEX(PA_EXTRACAOITEM!D:D,MATCH(F344,PA_EXTRACAOITEM!B:B,0),0)</f>
        <v>Recolhimento (Valor Principal) - Janeiro</v>
      </c>
    </row>
    <row r="345" spans="2:11" ht="15">
      <c r="B345" s="75" t="str">
        <f>INDEX(SUM!D:D,MATCH(SUM!$F$3,SUM!B:B,0),0)</f>
        <v>P005</v>
      </c>
      <c r="C345" s="74">
        <v>112</v>
      </c>
      <c r="D345" s="71" t="s">
        <v>1030</v>
      </c>
      <c r="E345" s="74">
        <f t="shared" si="5"/>
        <v>2023</v>
      </c>
      <c r="F345" s="71" t="s">
        <v>1332</v>
      </c>
      <c r="G345" s="75" t="s">
        <v>17</v>
      </c>
      <c r="H345" s="72" t="s">
        <v>1095</v>
      </c>
      <c r="I345" s="76">
        <f>'09'!F18</f>
        <v>1332.96</v>
      </c>
      <c r="J345" s="70" t="s">
        <v>4961</v>
      </c>
      <c r="K345" s="70" t="str">
        <f>INDEX(PA_EXTRACAOITEM!D:D,MATCH(F345,PA_EXTRACAOITEM!B:B,0),0)</f>
        <v>Recolhimento (Valor Principal) - Fevereiro</v>
      </c>
    </row>
    <row r="346" spans="2:11" ht="15">
      <c r="B346" s="75" t="str">
        <f>INDEX(SUM!D:D,MATCH(SUM!$F$3,SUM!B:B,0),0)</f>
        <v>P005</v>
      </c>
      <c r="C346" s="74">
        <v>112</v>
      </c>
      <c r="D346" s="71" t="s">
        <v>1030</v>
      </c>
      <c r="E346" s="74">
        <f t="shared" si="5"/>
        <v>2023</v>
      </c>
      <c r="F346" s="71" t="s">
        <v>1333</v>
      </c>
      <c r="G346" s="75" t="s">
        <v>17</v>
      </c>
      <c r="H346" s="72" t="s">
        <v>1096</v>
      </c>
      <c r="I346" s="76">
        <f>'09'!F19</f>
        <v>1332.96</v>
      </c>
      <c r="J346" s="70" t="s">
        <v>4961</v>
      </c>
      <c r="K346" s="70" t="str">
        <f>INDEX(PA_EXTRACAOITEM!D:D,MATCH(F346,PA_EXTRACAOITEM!B:B,0),0)</f>
        <v>Recolhimento (Valor Principal) - Março</v>
      </c>
    </row>
    <row r="347" spans="2:11" ht="15">
      <c r="B347" s="75" t="str">
        <f>INDEX(SUM!D:D,MATCH(SUM!$F$3,SUM!B:B,0),0)</f>
        <v>P005</v>
      </c>
      <c r="C347" s="74">
        <v>112</v>
      </c>
      <c r="D347" s="71" t="s">
        <v>1030</v>
      </c>
      <c r="E347" s="74">
        <f t="shared" si="5"/>
        <v>2023</v>
      </c>
      <c r="F347" s="71" t="s">
        <v>1334</v>
      </c>
      <c r="G347" s="75" t="s">
        <v>17</v>
      </c>
      <c r="H347" s="72" t="s">
        <v>1097</v>
      </c>
      <c r="I347" s="76">
        <f>'09'!F20</f>
        <v>1332.96</v>
      </c>
      <c r="J347" s="70" t="s">
        <v>4961</v>
      </c>
      <c r="K347" s="70" t="str">
        <f>INDEX(PA_EXTRACAOITEM!D:D,MATCH(F347,PA_EXTRACAOITEM!B:B,0),0)</f>
        <v>Recolhimento (Valor Principal) - Abril</v>
      </c>
    </row>
    <row r="348" spans="2:11" ht="15">
      <c r="B348" s="75" t="str">
        <f>INDEX(SUM!D:D,MATCH(SUM!$F$3,SUM!B:B,0),0)</f>
        <v>P005</v>
      </c>
      <c r="C348" s="74">
        <v>112</v>
      </c>
      <c r="D348" s="71" t="s">
        <v>1030</v>
      </c>
      <c r="E348" s="74">
        <f t="shared" si="5"/>
        <v>2023</v>
      </c>
      <c r="F348" s="71" t="s">
        <v>1335</v>
      </c>
      <c r="G348" s="75" t="s">
        <v>17</v>
      </c>
      <c r="H348" s="72" t="s">
        <v>1098</v>
      </c>
      <c r="I348" s="76">
        <f>'09'!F21</f>
        <v>1332.96</v>
      </c>
      <c r="J348" s="70" t="s">
        <v>4961</v>
      </c>
      <c r="K348" s="70" t="str">
        <f>INDEX(PA_EXTRACAOITEM!D:D,MATCH(F348,PA_EXTRACAOITEM!B:B,0),0)</f>
        <v>Recolhimento (Valor Principal) - Maio</v>
      </c>
    </row>
    <row r="349" spans="2:11" ht="15">
      <c r="B349" s="75" t="str">
        <f>INDEX(SUM!D:D,MATCH(SUM!$F$3,SUM!B:B,0),0)</f>
        <v>P005</v>
      </c>
      <c r="C349" s="74">
        <v>112</v>
      </c>
      <c r="D349" s="71" t="s">
        <v>1030</v>
      </c>
      <c r="E349" s="74">
        <f t="shared" si="5"/>
        <v>2023</v>
      </c>
      <c r="F349" s="71" t="s">
        <v>1336</v>
      </c>
      <c r="G349" s="75" t="s">
        <v>17</v>
      </c>
      <c r="H349" s="72" t="s">
        <v>1099</v>
      </c>
      <c r="I349" s="76">
        <f>'09'!F22</f>
        <v>1332.96</v>
      </c>
      <c r="J349" s="70" t="s">
        <v>4961</v>
      </c>
      <c r="K349" s="70" t="str">
        <f>INDEX(PA_EXTRACAOITEM!D:D,MATCH(F349,PA_EXTRACAOITEM!B:B,0),0)</f>
        <v>Recolhimento (Valor Principal) - Junho</v>
      </c>
    </row>
    <row r="350" spans="2:11" ht="15">
      <c r="B350" s="75" t="str">
        <f>INDEX(SUM!D:D,MATCH(SUM!$F$3,SUM!B:B,0),0)</f>
        <v>P005</v>
      </c>
      <c r="C350" s="74">
        <v>112</v>
      </c>
      <c r="D350" s="71" t="s">
        <v>1030</v>
      </c>
      <c r="E350" s="74">
        <f t="shared" si="5"/>
        <v>2023</v>
      </c>
      <c r="F350" s="71" t="s">
        <v>1337</v>
      </c>
      <c r="G350" s="75" t="s">
        <v>17</v>
      </c>
      <c r="H350" s="72" t="s">
        <v>1100</v>
      </c>
      <c r="I350" s="76">
        <f>'09'!F23</f>
        <v>1332.96</v>
      </c>
      <c r="J350" s="70" t="s">
        <v>4961</v>
      </c>
      <c r="K350" s="70" t="str">
        <f>INDEX(PA_EXTRACAOITEM!D:D,MATCH(F350,PA_EXTRACAOITEM!B:B,0),0)</f>
        <v>Recolhimento (Valor Principal) - Julho</v>
      </c>
    </row>
    <row r="351" spans="2:11" ht="15">
      <c r="B351" s="75" t="str">
        <f>INDEX(SUM!D:D,MATCH(SUM!$F$3,SUM!B:B,0),0)</f>
        <v>P005</v>
      </c>
      <c r="C351" s="74">
        <v>112</v>
      </c>
      <c r="D351" s="71" t="s">
        <v>1030</v>
      </c>
      <c r="E351" s="74">
        <f t="shared" si="5"/>
        <v>2023</v>
      </c>
      <c r="F351" s="71" t="s">
        <v>1338</v>
      </c>
      <c r="G351" s="75" t="s">
        <v>17</v>
      </c>
      <c r="H351" s="72" t="s">
        <v>1101</v>
      </c>
      <c r="I351" s="76">
        <f>'09'!F24</f>
        <v>1332.96</v>
      </c>
      <c r="J351" s="70" t="s">
        <v>4961</v>
      </c>
      <c r="K351" s="70" t="str">
        <f>INDEX(PA_EXTRACAOITEM!D:D,MATCH(F351,PA_EXTRACAOITEM!B:B,0),0)</f>
        <v>Recolhimento (Valor Principal) - Agosto</v>
      </c>
    </row>
    <row r="352" spans="2:11" ht="15">
      <c r="B352" s="75" t="str">
        <f>INDEX(SUM!D:D,MATCH(SUM!$F$3,SUM!B:B,0),0)</f>
        <v>P005</v>
      </c>
      <c r="C352" s="74">
        <v>112</v>
      </c>
      <c r="D352" s="71" t="s">
        <v>1030</v>
      </c>
      <c r="E352" s="74">
        <f t="shared" si="5"/>
        <v>2023</v>
      </c>
      <c r="F352" s="71" t="s">
        <v>1339</v>
      </c>
      <c r="G352" s="75" t="s">
        <v>17</v>
      </c>
      <c r="H352" s="72" t="s">
        <v>1102</v>
      </c>
      <c r="I352" s="76">
        <f>'09'!F25</f>
        <v>1332.96</v>
      </c>
      <c r="J352" s="70" t="s">
        <v>4961</v>
      </c>
      <c r="K352" s="70" t="str">
        <f>INDEX(PA_EXTRACAOITEM!D:D,MATCH(F352,PA_EXTRACAOITEM!B:B,0),0)</f>
        <v>Recolhimento (Valor Principal) - Setembro</v>
      </c>
    </row>
    <row r="353" spans="2:11" ht="15">
      <c r="B353" s="75" t="str">
        <f>INDEX(SUM!D:D,MATCH(SUM!$F$3,SUM!B:B,0),0)</f>
        <v>P005</v>
      </c>
      <c r="C353" s="74">
        <v>112</v>
      </c>
      <c r="D353" s="71" t="s">
        <v>1030</v>
      </c>
      <c r="E353" s="74">
        <f t="shared" si="5"/>
        <v>2023</v>
      </c>
      <c r="F353" s="71" t="s">
        <v>1340</v>
      </c>
      <c r="G353" s="75" t="s">
        <v>17</v>
      </c>
      <c r="H353" s="72" t="s">
        <v>1103</v>
      </c>
      <c r="I353" s="76">
        <f>'09'!F26</f>
        <v>1332.96</v>
      </c>
      <c r="J353" s="70" t="s">
        <v>4961</v>
      </c>
      <c r="K353" s="70" t="str">
        <f>INDEX(PA_EXTRACAOITEM!D:D,MATCH(F353,PA_EXTRACAOITEM!B:B,0),0)</f>
        <v>Recolhimento (Valor Principal) - Outubro</v>
      </c>
    </row>
    <row r="354" spans="2:11" ht="15">
      <c r="B354" s="75" t="str">
        <f>INDEX(SUM!D:D,MATCH(SUM!$F$3,SUM!B:B,0),0)</f>
        <v>P005</v>
      </c>
      <c r="C354" s="74">
        <v>112</v>
      </c>
      <c r="D354" s="71" t="s">
        <v>1030</v>
      </c>
      <c r="E354" s="74">
        <f t="shared" si="5"/>
        <v>2023</v>
      </c>
      <c r="F354" s="71" t="s">
        <v>1341</v>
      </c>
      <c r="G354" s="75" t="s">
        <v>17</v>
      </c>
      <c r="H354" s="72" t="s">
        <v>1104</v>
      </c>
      <c r="I354" s="76">
        <f>'09'!F27</f>
        <v>1332.96</v>
      </c>
      <c r="J354" s="70" t="s">
        <v>4961</v>
      </c>
      <c r="K354" s="70" t="str">
        <f>INDEX(PA_EXTRACAOITEM!D:D,MATCH(F354,PA_EXTRACAOITEM!B:B,0),0)</f>
        <v>Recolhimento (Valor Principal) - Novembro</v>
      </c>
    </row>
    <row r="355" spans="2:11" ht="15">
      <c r="B355" s="75" t="str">
        <f>INDEX(SUM!D:D,MATCH(SUM!$F$3,SUM!B:B,0),0)</f>
        <v>P005</v>
      </c>
      <c r="C355" s="74">
        <v>112</v>
      </c>
      <c r="D355" s="71" t="s">
        <v>1030</v>
      </c>
      <c r="E355" s="74">
        <f t="shared" si="5"/>
        <v>2023</v>
      </c>
      <c r="F355" s="71" t="s">
        <v>1342</v>
      </c>
      <c r="G355" s="75" t="s">
        <v>17</v>
      </c>
      <c r="H355" s="72" t="s">
        <v>1105</v>
      </c>
      <c r="I355" s="76">
        <f>'09'!F28</f>
        <v>1332.96</v>
      </c>
      <c r="J355" s="70" t="s">
        <v>4961</v>
      </c>
      <c r="K355" s="70" t="str">
        <f>INDEX(PA_EXTRACAOITEM!D:D,MATCH(F355,PA_EXTRACAOITEM!B:B,0),0)</f>
        <v>Recolhimento (Valor Principal) - Dezembro</v>
      </c>
    </row>
    <row r="356" spans="2:11" ht="15">
      <c r="B356" s="75" t="str">
        <f>INDEX(SUM!D:D,MATCH(SUM!$F$3,SUM!B:B,0),0)</f>
        <v>P005</v>
      </c>
      <c r="C356" s="74">
        <v>112</v>
      </c>
      <c r="D356" s="71" t="s">
        <v>1030</v>
      </c>
      <c r="E356" s="74">
        <f t="shared" si="5"/>
        <v>2023</v>
      </c>
      <c r="F356" s="71" t="s">
        <v>1343</v>
      </c>
      <c r="G356" s="75" t="s">
        <v>17</v>
      </c>
      <c r="H356" s="72" t="s">
        <v>1106</v>
      </c>
      <c r="I356" s="76">
        <f>'09'!F29</f>
        <v>1332.96</v>
      </c>
      <c r="J356" s="70" t="s">
        <v>4961</v>
      </c>
      <c r="K356" s="70" t="str">
        <f>INDEX(PA_EXTRACAOITEM!D:D,MATCH(F356,PA_EXTRACAOITEM!B:B,0),0)</f>
        <v>Recolhimento (Valor Principal) - 13° Salário</v>
      </c>
    </row>
    <row r="357" spans="2:11" ht="15">
      <c r="B357" s="75" t="str">
        <f>INDEX(SUM!D:D,MATCH(SUM!$F$3,SUM!B:B,0),0)</f>
        <v>P005</v>
      </c>
      <c r="C357" s="74">
        <v>112</v>
      </c>
      <c r="D357" s="71" t="s">
        <v>1030</v>
      </c>
      <c r="E357" s="74">
        <f t="shared" si="5"/>
        <v>2023</v>
      </c>
      <c r="F357" s="71" t="s">
        <v>1318</v>
      </c>
      <c r="G357" s="75" t="s">
        <v>17</v>
      </c>
      <c r="H357" s="72" t="s">
        <v>1107</v>
      </c>
      <c r="I357" s="76">
        <f>'09'!G17</f>
        <v>0</v>
      </c>
      <c r="J357" s="70" t="s">
        <v>4961</v>
      </c>
      <c r="K357" s="70" t="str">
        <f>INDEX(PA_EXTRACAOITEM!D:D,MATCH(F357,PA_EXTRACAOITEM!B:B,0),0)</f>
        <v>Recolhimento (Multas e Juros) - Janeiro</v>
      </c>
    </row>
    <row r="358" spans="2:11" ht="15">
      <c r="B358" s="75" t="str">
        <f>INDEX(SUM!D:D,MATCH(SUM!$F$3,SUM!B:B,0),0)</f>
        <v>P005</v>
      </c>
      <c r="C358" s="74">
        <v>112</v>
      </c>
      <c r="D358" s="71" t="s">
        <v>1030</v>
      </c>
      <c r="E358" s="74">
        <f t="shared" si="5"/>
        <v>2023</v>
      </c>
      <c r="F358" s="71" t="s">
        <v>1319</v>
      </c>
      <c r="G358" s="75" t="s">
        <v>17</v>
      </c>
      <c r="H358" s="72" t="s">
        <v>1108</v>
      </c>
      <c r="I358" s="76">
        <f>'09'!G18</f>
        <v>0</v>
      </c>
      <c r="J358" s="70" t="s">
        <v>4961</v>
      </c>
      <c r="K358" s="70" t="str">
        <f>INDEX(PA_EXTRACAOITEM!D:D,MATCH(F358,PA_EXTRACAOITEM!B:B,0),0)</f>
        <v>Recolhimento (Multas e Juros) - Fevereiro</v>
      </c>
    </row>
    <row r="359" spans="2:11" ht="15">
      <c r="B359" s="75" t="str">
        <f>INDEX(SUM!D:D,MATCH(SUM!$F$3,SUM!B:B,0),0)</f>
        <v>P005</v>
      </c>
      <c r="C359" s="74">
        <v>112</v>
      </c>
      <c r="D359" s="71" t="s">
        <v>1030</v>
      </c>
      <c r="E359" s="74">
        <f t="shared" si="5"/>
        <v>2023</v>
      </c>
      <c r="F359" s="71" t="s">
        <v>1320</v>
      </c>
      <c r="G359" s="75" t="s">
        <v>17</v>
      </c>
      <c r="H359" s="72" t="s">
        <v>1109</v>
      </c>
      <c r="I359" s="76">
        <f>'09'!G19</f>
        <v>0</v>
      </c>
      <c r="J359" s="70" t="s">
        <v>4961</v>
      </c>
      <c r="K359" s="70" t="str">
        <f>INDEX(PA_EXTRACAOITEM!D:D,MATCH(F359,PA_EXTRACAOITEM!B:B,0),0)</f>
        <v>Recolhimento (Multas e Juros) - Março</v>
      </c>
    </row>
    <row r="360" spans="2:11" ht="15">
      <c r="B360" s="75" t="str">
        <f>INDEX(SUM!D:D,MATCH(SUM!$F$3,SUM!B:B,0),0)</f>
        <v>P005</v>
      </c>
      <c r="C360" s="74">
        <v>112</v>
      </c>
      <c r="D360" s="71" t="s">
        <v>1030</v>
      </c>
      <c r="E360" s="74">
        <f t="shared" si="5"/>
        <v>2023</v>
      </c>
      <c r="F360" s="71" t="s">
        <v>1321</v>
      </c>
      <c r="G360" s="75" t="s">
        <v>17</v>
      </c>
      <c r="H360" s="72" t="s">
        <v>1110</v>
      </c>
      <c r="I360" s="76">
        <f>'09'!G20</f>
        <v>0</v>
      </c>
      <c r="J360" s="70" t="s">
        <v>4961</v>
      </c>
      <c r="K360" s="70" t="str">
        <f>INDEX(PA_EXTRACAOITEM!D:D,MATCH(F360,PA_EXTRACAOITEM!B:B,0),0)</f>
        <v>Recolhimento (Multas e Juros) - Abril</v>
      </c>
    </row>
    <row r="361" spans="2:11" ht="15">
      <c r="B361" s="75" t="str">
        <f>INDEX(SUM!D:D,MATCH(SUM!$F$3,SUM!B:B,0),0)</f>
        <v>P005</v>
      </c>
      <c r="C361" s="74">
        <v>112</v>
      </c>
      <c r="D361" s="71" t="s">
        <v>1030</v>
      </c>
      <c r="E361" s="74">
        <f t="shared" si="5"/>
        <v>2023</v>
      </c>
      <c r="F361" s="71" t="s">
        <v>1322</v>
      </c>
      <c r="G361" s="75" t="s">
        <v>17</v>
      </c>
      <c r="H361" s="72" t="s">
        <v>1111</v>
      </c>
      <c r="I361" s="76">
        <f>'09'!G21</f>
        <v>0</v>
      </c>
      <c r="J361" s="70" t="s">
        <v>4961</v>
      </c>
      <c r="K361" s="70" t="str">
        <f>INDEX(PA_EXTRACAOITEM!D:D,MATCH(F361,PA_EXTRACAOITEM!B:B,0),0)</f>
        <v>Recolhimento (Multas e Juros) - Maio</v>
      </c>
    </row>
    <row r="362" spans="2:11" ht="15">
      <c r="B362" s="75" t="str">
        <f>INDEX(SUM!D:D,MATCH(SUM!$F$3,SUM!B:B,0),0)</f>
        <v>P005</v>
      </c>
      <c r="C362" s="74">
        <v>112</v>
      </c>
      <c r="D362" s="71" t="s">
        <v>1030</v>
      </c>
      <c r="E362" s="74">
        <f t="shared" si="5"/>
        <v>2023</v>
      </c>
      <c r="F362" s="71" t="s">
        <v>1323</v>
      </c>
      <c r="G362" s="75" t="s">
        <v>17</v>
      </c>
      <c r="H362" s="72" t="s">
        <v>1112</v>
      </c>
      <c r="I362" s="76">
        <f>'09'!G22</f>
        <v>0</v>
      </c>
      <c r="J362" s="70" t="s">
        <v>4961</v>
      </c>
      <c r="K362" s="70" t="str">
        <f>INDEX(PA_EXTRACAOITEM!D:D,MATCH(F362,PA_EXTRACAOITEM!B:B,0),0)</f>
        <v>Recolhimento (Multas e Juros) - Junho</v>
      </c>
    </row>
    <row r="363" spans="2:11" ht="15">
      <c r="B363" s="75" t="str">
        <f>INDEX(SUM!D:D,MATCH(SUM!$F$3,SUM!B:B,0),0)</f>
        <v>P005</v>
      </c>
      <c r="C363" s="74">
        <v>112</v>
      </c>
      <c r="D363" s="71" t="s">
        <v>1030</v>
      </c>
      <c r="E363" s="74">
        <f t="shared" si="5"/>
        <v>2023</v>
      </c>
      <c r="F363" s="71" t="s">
        <v>1324</v>
      </c>
      <c r="G363" s="75" t="s">
        <v>17</v>
      </c>
      <c r="H363" s="72" t="s">
        <v>1113</v>
      </c>
      <c r="I363" s="76">
        <f>'09'!G23</f>
        <v>0</v>
      </c>
      <c r="J363" s="70" t="s">
        <v>4961</v>
      </c>
      <c r="K363" s="70" t="str">
        <f>INDEX(PA_EXTRACAOITEM!D:D,MATCH(F363,PA_EXTRACAOITEM!B:B,0),0)</f>
        <v>Recolhimento (Multas e Juros) - Julho</v>
      </c>
    </row>
    <row r="364" spans="2:11" ht="15">
      <c r="B364" s="75" t="str">
        <f>INDEX(SUM!D:D,MATCH(SUM!$F$3,SUM!B:B,0),0)</f>
        <v>P005</v>
      </c>
      <c r="C364" s="74">
        <v>112</v>
      </c>
      <c r="D364" s="71" t="s">
        <v>1030</v>
      </c>
      <c r="E364" s="74">
        <f t="shared" si="5"/>
        <v>2023</v>
      </c>
      <c r="F364" s="71" t="s">
        <v>1325</v>
      </c>
      <c r="G364" s="75" t="s">
        <v>17</v>
      </c>
      <c r="H364" s="72" t="s">
        <v>1114</v>
      </c>
      <c r="I364" s="76">
        <f>'09'!G24</f>
        <v>0</v>
      </c>
      <c r="J364" s="70" t="s">
        <v>4961</v>
      </c>
      <c r="K364" s="70" t="str">
        <f>INDEX(PA_EXTRACAOITEM!D:D,MATCH(F364,PA_EXTRACAOITEM!B:B,0),0)</f>
        <v>Recolhimento (Multas e Juros) - Agosto</v>
      </c>
    </row>
    <row r="365" spans="2:11" ht="15">
      <c r="B365" s="75" t="str">
        <f>INDEX(SUM!D:D,MATCH(SUM!$F$3,SUM!B:B,0),0)</f>
        <v>P005</v>
      </c>
      <c r="C365" s="74">
        <v>112</v>
      </c>
      <c r="D365" s="71" t="s">
        <v>1030</v>
      </c>
      <c r="E365" s="74">
        <f t="shared" si="5"/>
        <v>2023</v>
      </c>
      <c r="F365" s="71" t="s">
        <v>1326</v>
      </c>
      <c r="G365" s="75" t="s">
        <v>17</v>
      </c>
      <c r="H365" s="72" t="s">
        <v>1115</v>
      </c>
      <c r="I365" s="76">
        <f>'09'!G25</f>
        <v>0</v>
      </c>
      <c r="J365" s="70" t="s">
        <v>4961</v>
      </c>
      <c r="K365" s="70" t="str">
        <f>INDEX(PA_EXTRACAOITEM!D:D,MATCH(F365,PA_EXTRACAOITEM!B:B,0),0)</f>
        <v>Recolhimento (Multas e Juros) - Setembro</v>
      </c>
    </row>
    <row r="366" spans="2:11" ht="15">
      <c r="B366" s="75" t="str">
        <f>INDEX(SUM!D:D,MATCH(SUM!$F$3,SUM!B:B,0),0)</f>
        <v>P005</v>
      </c>
      <c r="C366" s="74">
        <v>112</v>
      </c>
      <c r="D366" s="71" t="s">
        <v>1030</v>
      </c>
      <c r="E366" s="74">
        <f t="shared" si="5"/>
        <v>2023</v>
      </c>
      <c r="F366" s="71" t="s">
        <v>1327</v>
      </c>
      <c r="G366" s="75" t="s">
        <v>17</v>
      </c>
      <c r="H366" s="72" t="s">
        <v>1116</v>
      </c>
      <c r="I366" s="76">
        <f>'09'!G26</f>
        <v>0</v>
      </c>
      <c r="J366" s="70" t="s">
        <v>4961</v>
      </c>
      <c r="K366" s="70" t="str">
        <f>INDEX(PA_EXTRACAOITEM!D:D,MATCH(F366,PA_EXTRACAOITEM!B:B,0),0)</f>
        <v>Recolhimento (Multas e Juros) - Outubro</v>
      </c>
    </row>
    <row r="367" spans="2:11" ht="15">
      <c r="B367" s="75" t="str">
        <f>INDEX(SUM!D:D,MATCH(SUM!$F$3,SUM!B:B,0),0)</f>
        <v>P005</v>
      </c>
      <c r="C367" s="74">
        <v>112</v>
      </c>
      <c r="D367" s="71" t="s">
        <v>1030</v>
      </c>
      <c r="E367" s="74">
        <f t="shared" si="5"/>
        <v>2023</v>
      </c>
      <c r="F367" s="71" t="s">
        <v>1328</v>
      </c>
      <c r="G367" s="75" t="s">
        <v>17</v>
      </c>
      <c r="H367" s="72" t="s">
        <v>1117</v>
      </c>
      <c r="I367" s="76">
        <f>'09'!G27</f>
        <v>0</v>
      </c>
      <c r="J367" s="70" t="s">
        <v>4961</v>
      </c>
      <c r="K367" s="70" t="str">
        <f>INDEX(PA_EXTRACAOITEM!D:D,MATCH(F367,PA_EXTRACAOITEM!B:B,0),0)</f>
        <v>Recolhimento (Multas e Juros) - Novembro</v>
      </c>
    </row>
    <row r="368" spans="2:11" ht="15">
      <c r="B368" s="75" t="str">
        <f>INDEX(SUM!D:D,MATCH(SUM!$F$3,SUM!B:B,0),0)</f>
        <v>P005</v>
      </c>
      <c r="C368" s="74">
        <v>112</v>
      </c>
      <c r="D368" s="71" t="s">
        <v>1030</v>
      </c>
      <c r="E368" s="74">
        <f t="shared" si="5"/>
        <v>2023</v>
      </c>
      <c r="F368" s="71" t="s">
        <v>1329</v>
      </c>
      <c r="G368" s="75" t="s">
        <v>17</v>
      </c>
      <c r="H368" s="72" t="s">
        <v>1118</v>
      </c>
      <c r="I368" s="76">
        <f>'09'!G28</f>
        <v>0</v>
      </c>
      <c r="J368" s="70" t="s">
        <v>4961</v>
      </c>
      <c r="K368" s="70" t="str">
        <f>INDEX(PA_EXTRACAOITEM!D:D,MATCH(F368,PA_EXTRACAOITEM!B:B,0),0)</f>
        <v>Recolhimento (Multas e Juros) - Dezembro</v>
      </c>
    </row>
    <row r="369" spans="2:11" ht="15">
      <c r="B369" s="75" t="str">
        <f>INDEX(SUM!D:D,MATCH(SUM!$F$3,SUM!B:B,0),0)</f>
        <v>P005</v>
      </c>
      <c r="C369" s="74">
        <v>112</v>
      </c>
      <c r="D369" s="71" t="s">
        <v>1030</v>
      </c>
      <c r="E369" s="74">
        <f t="shared" si="5"/>
        <v>2023</v>
      </c>
      <c r="F369" s="71" t="s">
        <v>1330</v>
      </c>
      <c r="G369" s="75" t="s">
        <v>17</v>
      </c>
      <c r="H369" s="72" t="s">
        <v>1119</v>
      </c>
      <c r="I369" s="76">
        <f>'09'!G29</f>
        <v>0</v>
      </c>
      <c r="J369" s="70" t="s">
        <v>4961</v>
      </c>
      <c r="K369" s="70" t="str">
        <f>INDEX(PA_EXTRACAOITEM!D:D,MATCH(F369,PA_EXTRACAOITEM!B:B,0),0)</f>
        <v>Recolhimento (Multas e Juros) - 13° Salário</v>
      </c>
    </row>
    <row r="370" spans="2:11" ht="15">
      <c r="B370" s="75" t="str">
        <f>INDEX(SUM!D:D,MATCH(SUM!$F$3,SUM!B:B,0),0)</f>
        <v>P005</v>
      </c>
      <c r="C370" s="74">
        <v>113</v>
      </c>
      <c r="D370" s="71" t="s">
        <v>1070</v>
      </c>
      <c r="E370" s="74">
        <f t="shared" si="5"/>
        <v>2023</v>
      </c>
      <c r="F370" s="71" t="s">
        <v>1344</v>
      </c>
      <c r="G370" s="75" t="s">
        <v>17</v>
      </c>
      <c r="H370" s="72" t="s">
        <v>1071</v>
      </c>
      <c r="I370" s="76">
        <f>'09'!D41</f>
        <v>2285.06</v>
      </c>
      <c r="J370" s="70" t="s">
        <v>4961</v>
      </c>
      <c r="K370" s="70" t="str">
        <f>INDEX(PA_EXTRACAOITEM!D:D,MATCH(F370,PA_EXTRACAOITEM!B:B,0),0)</f>
        <v>Devida - Janeiro</v>
      </c>
    </row>
    <row r="371" spans="2:11" ht="15">
      <c r="B371" s="75" t="str">
        <f>INDEX(SUM!D:D,MATCH(SUM!$F$3,SUM!B:B,0),0)</f>
        <v>P005</v>
      </c>
      <c r="C371" s="74">
        <v>113</v>
      </c>
      <c r="D371" s="71" t="s">
        <v>1070</v>
      </c>
      <c r="E371" s="74">
        <f t="shared" si="5"/>
        <v>2023</v>
      </c>
      <c r="F371" s="71" t="s">
        <v>1345</v>
      </c>
      <c r="G371" s="75" t="s">
        <v>17</v>
      </c>
      <c r="H371" s="72" t="s">
        <v>1072</v>
      </c>
      <c r="I371" s="76">
        <f>'09'!D42</f>
        <v>2285.06</v>
      </c>
      <c r="J371" s="70" t="s">
        <v>4961</v>
      </c>
      <c r="K371" s="70" t="str">
        <f>INDEX(PA_EXTRACAOITEM!D:D,MATCH(F371,PA_EXTRACAOITEM!B:B,0),0)</f>
        <v>Devida - Fevereiro</v>
      </c>
    </row>
    <row r="372" spans="2:11" ht="15">
      <c r="B372" s="75" t="str">
        <f>INDEX(SUM!D:D,MATCH(SUM!$F$3,SUM!B:B,0),0)</f>
        <v>P005</v>
      </c>
      <c r="C372" s="74">
        <v>113</v>
      </c>
      <c r="D372" s="71" t="s">
        <v>1070</v>
      </c>
      <c r="E372" s="74">
        <f t="shared" si="5"/>
        <v>2023</v>
      </c>
      <c r="F372" s="71" t="s">
        <v>1346</v>
      </c>
      <c r="G372" s="75" t="s">
        <v>17</v>
      </c>
      <c r="H372" s="72" t="s">
        <v>1073</v>
      </c>
      <c r="I372" s="76">
        <f>'09'!D43</f>
        <v>2285.06</v>
      </c>
      <c r="J372" s="70" t="s">
        <v>4961</v>
      </c>
      <c r="K372" s="70" t="str">
        <f>INDEX(PA_EXTRACAOITEM!D:D,MATCH(F372,PA_EXTRACAOITEM!B:B,0),0)</f>
        <v>Devida - Março</v>
      </c>
    </row>
    <row r="373" spans="2:11" ht="15">
      <c r="B373" s="75" t="str">
        <f>INDEX(SUM!D:D,MATCH(SUM!$F$3,SUM!B:B,0),0)</f>
        <v>P005</v>
      </c>
      <c r="C373" s="74">
        <v>113</v>
      </c>
      <c r="D373" s="71" t="s">
        <v>1070</v>
      </c>
      <c r="E373" s="74">
        <f t="shared" si="5"/>
        <v>2023</v>
      </c>
      <c r="F373" s="71" t="s">
        <v>1347</v>
      </c>
      <c r="G373" s="75" t="s">
        <v>17</v>
      </c>
      <c r="H373" s="72" t="s">
        <v>1074</v>
      </c>
      <c r="I373" s="76">
        <f>'09'!D44</f>
        <v>2285.06</v>
      </c>
      <c r="J373" s="70" t="s">
        <v>4961</v>
      </c>
      <c r="K373" s="70" t="str">
        <f>INDEX(PA_EXTRACAOITEM!D:D,MATCH(F373,PA_EXTRACAOITEM!B:B,0),0)</f>
        <v>Devida - Abril</v>
      </c>
    </row>
    <row r="374" spans="2:11" ht="15">
      <c r="B374" s="75" t="str">
        <f>INDEX(SUM!D:D,MATCH(SUM!$F$3,SUM!B:B,0),0)</f>
        <v>P005</v>
      </c>
      <c r="C374" s="74">
        <v>113</v>
      </c>
      <c r="D374" s="71" t="s">
        <v>1070</v>
      </c>
      <c r="E374" s="74">
        <f t="shared" si="5"/>
        <v>2023</v>
      </c>
      <c r="F374" s="71" t="s">
        <v>1348</v>
      </c>
      <c r="G374" s="75" t="s">
        <v>17</v>
      </c>
      <c r="H374" s="72" t="s">
        <v>1075</v>
      </c>
      <c r="I374" s="76">
        <f>'09'!D45</f>
        <v>2285.06</v>
      </c>
      <c r="J374" s="70" t="s">
        <v>4961</v>
      </c>
      <c r="K374" s="70" t="str">
        <f>INDEX(PA_EXTRACAOITEM!D:D,MATCH(F374,PA_EXTRACAOITEM!B:B,0),0)</f>
        <v>Devida - Maio</v>
      </c>
    </row>
    <row r="375" spans="2:11" ht="15">
      <c r="B375" s="75" t="str">
        <f>INDEX(SUM!D:D,MATCH(SUM!$F$3,SUM!B:B,0),0)</f>
        <v>P005</v>
      </c>
      <c r="C375" s="74">
        <v>113</v>
      </c>
      <c r="D375" s="71" t="s">
        <v>1070</v>
      </c>
      <c r="E375" s="74">
        <f t="shared" si="5"/>
        <v>2023</v>
      </c>
      <c r="F375" s="71" t="s">
        <v>1349</v>
      </c>
      <c r="G375" s="75" t="s">
        <v>17</v>
      </c>
      <c r="H375" s="72" t="s">
        <v>1076</v>
      </c>
      <c r="I375" s="76">
        <f>'09'!D46</f>
        <v>2285.06</v>
      </c>
      <c r="J375" s="70" t="s">
        <v>4961</v>
      </c>
      <c r="K375" s="70" t="str">
        <f>INDEX(PA_EXTRACAOITEM!D:D,MATCH(F375,PA_EXTRACAOITEM!B:B,0),0)</f>
        <v>Devida - Junho</v>
      </c>
    </row>
    <row r="376" spans="2:11" ht="15">
      <c r="B376" s="75" t="str">
        <f>INDEX(SUM!D:D,MATCH(SUM!$F$3,SUM!B:B,0),0)</f>
        <v>P005</v>
      </c>
      <c r="C376" s="74">
        <v>113</v>
      </c>
      <c r="D376" s="71" t="s">
        <v>1070</v>
      </c>
      <c r="E376" s="74">
        <f t="shared" si="5"/>
        <v>2023</v>
      </c>
      <c r="F376" s="71" t="s">
        <v>1350</v>
      </c>
      <c r="G376" s="75" t="s">
        <v>17</v>
      </c>
      <c r="H376" s="72" t="s">
        <v>1077</v>
      </c>
      <c r="I376" s="76">
        <f>'09'!D47</f>
        <v>2285.06</v>
      </c>
      <c r="J376" s="70" t="s">
        <v>4961</v>
      </c>
      <c r="K376" s="70" t="str">
        <f>INDEX(PA_EXTRACAOITEM!D:D,MATCH(F376,PA_EXTRACAOITEM!B:B,0),0)</f>
        <v>Devida - Julho</v>
      </c>
    </row>
    <row r="377" spans="2:11" ht="15">
      <c r="B377" s="75" t="str">
        <f>INDEX(SUM!D:D,MATCH(SUM!$F$3,SUM!B:B,0),0)</f>
        <v>P005</v>
      </c>
      <c r="C377" s="74">
        <v>113</v>
      </c>
      <c r="D377" s="71" t="s">
        <v>1070</v>
      </c>
      <c r="E377" s="74">
        <f t="shared" si="5"/>
        <v>2023</v>
      </c>
      <c r="F377" s="71" t="s">
        <v>1351</v>
      </c>
      <c r="G377" s="75" t="s">
        <v>17</v>
      </c>
      <c r="H377" s="72" t="s">
        <v>1078</v>
      </c>
      <c r="I377" s="76">
        <f>'09'!D48</f>
        <v>2285.06</v>
      </c>
      <c r="J377" s="70" t="s">
        <v>4961</v>
      </c>
      <c r="K377" s="70" t="str">
        <f>INDEX(PA_EXTRACAOITEM!D:D,MATCH(F377,PA_EXTRACAOITEM!B:B,0),0)</f>
        <v>Devida - Agosto</v>
      </c>
    </row>
    <row r="378" spans="2:11" ht="15">
      <c r="B378" s="75" t="str">
        <f>INDEX(SUM!D:D,MATCH(SUM!$F$3,SUM!B:B,0),0)</f>
        <v>P005</v>
      </c>
      <c r="C378" s="74">
        <v>113</v>
      </c>
      <c r="D378" s="71" t="s">
        <v>1070</v>
      </c>
      <c r="E378" s="74">
        <f t="shared" si="5"/>
        <v>2023</v>
      </c>
      <c r="F378" s="71" t="s">
        <v>1352</v>
      </c>
      <c r="G378" s="75" t="s">
        <v>17</v>
      </c>
      <c r="H378" s="72" t="s">
        <v>1079</v>
      </c>
      <c r="I378" s="76">
        <f>'09'!D49</f>
        <v>2285.06</v>
      </c>
      <c r="J378" s="70" t="s">
        <v>4961</v>
      </c>
      <c r="K378" s="70" t="str">
        <f>INDEX(PA_EXTRACAOITEM!D:D,MATCH(F378,PA_EXTRACAOITEM!B:B,0),0)</f>
        <v>Devida - Setembro</v>
      </c>
    </row>
    <row r="379" spans="2:11" ht="15">
      <c r="B379" s="75" t="str">
        <f>INDEX(SUM!D:D,MATCH(SUM!$F$3,SUM!B:B,0),0)</f>
        <v>P005</v>
      </c>
      <c r="C379" s="74">
        <v>113</v>
      </c>
      <c r="D379" s="71" t="s">
        <v>1070</v>
      </c>
      <c r="E379" s="74">
        <f t="shared" si="5"/>
        <v>2023</v>
      </c>
      <c r="F379" s="71" t="s">
        <v>1353</v>
      </c>
      <c r="G379" s="75" t="s">
        <v>17</v>
      </c>
      <c r="H379" s="72" t="s">
        <v>1080</v>
      </c>
      <c r="I379" s="76">
        <f>'09'!D50</f>
        <v>2285.06</v>
      </c>
      <c r="J379" s="70" t="s">
        <v>4961</v>
      </c>
      <c r="K379" s="70" t="str">
        <f>INDEX(PA_EXTRACAOITEM!D:D,MATCH(F379,PA_EXTRACAOITEM!B:B,0),0)</f>
        <v>Devida - Outubro</v>
      </c>
    </row>
    <row r="380" spans="2:11" ht="15">
      <c r="B380" s="75" t="str">
        <f>INDEX(SUM!D:D,MATCH(SUM!$F$3,SUM!B:B,0),0)</f>
        <v>P005</v>
      </c>
      <c r="C380" s="74">
        <v>113</v>
      </c>
      <c r="D380" s="71" t="s">
        <v>1070</v>
      </c>
      <c r="E380" s="74">
        <f t="shared" si="5"/>
        <v>2023</v>
      </c>
      <c r="F380" s="71" t="s">
        <v>1354</v>
      </c>
      <c r="G380" s="75" t="s">
        <v>17</v>
      </c>
      <c r="H380" s="72" t="s">
        <v>1081</v>
      </c>
      <c r="I380" s="76">
        <f>'09'!D51</f>
        <v>2285.06</v>
      </c>
      <c r="J380" s="70" t="s">
        <v>4961</v>
      </c>
      <c r="K380" s="70" t="str">
        <f>INDEX(PA_EXTRACAOITEM!D:D,MATCH(F380,PA_EXTRACAOITEM!B:B,0),0)</f>
        <v>Devida - Novembro</v>
      </c>
    </row>
    <row r="381" spans="2:11" ht="15">
      <c r="B381" s="75" t="str">
        <f>INDEX(SUM!D:D,MATCH(SUM!$F$3,SUM!B:B,0),0)</f>
        <v>P005</v>
      </c>
      <c r="C381" s="74">
        <v>113</v>
      </c>
      <c r="D381" s="71" t="s">
        <v>1070</v>
      </c>
      <c r="E381" s="74">
        <f t="shared" si="5"/>
        <v>2023</v>
      </c>
      <c r="F381" s="71" t="s">
        <v>1355</v>
      </c>
      <c r="G381" s="75" t="s">
        <v>17</v>
      </c>
      <c r="H381" s="72" t="s">
        <v>1082</v>
      </c>
      <c r="I381" s="76">
        <f>'09'!D52</f>
        <v>2285.06</v>
      </c>
      <c r="J381" s="70" t="s">
        <v>4961</v>
      </c>
      <c r="K381" s="70" t="str">
        <f>INDEX(PA_EXTRACAOITEM!D:D,MATCH(F381,PA_EXTRACAOITEM!B:B,0),0)</f>
        <v>Devida - Dezembro</v>
      </c>
    </row>
    <row r="382" spans="2:11" ht="15">
      <c r="B382" s="75" t="str">
        <f>INDEX(SUM!D:D,MATCH(SUM!$F$3,SUM!B:B,0),0)</f>
        <v>P005</v>
      </c>
      <c r="C382" s="74">
        <v>113</v>
      </c>
      <c r="D382" s="71" t="s">
        <v>1070</v>
      </c>
      <c r="E382" s="74">
        <f t="shared" si="5"/>
        <v>2023</v>
      </c>
      <c r="F382" s="71" t="s">
        <v>1356</v>
      </c>
      <c r="G382" s="75" t="s">
        <v>17</v>
      </c>
      <c r="H382" s="72" t="s">
        <v>1083</v>
      </c>
      <c r="I382" s="76">
        <f>'09'!D53</f>
        <v>2285.06</v>
      </c>
      <c r="J382" s="70" t="s">
        <v>4961</v>
      </c>
      <c r="K382" s="70" t="str">
        <f>INDEX(PA_EXTRACAOITEM!D:D,MATCH(F382,PA_EXTRACAOITEM!B:B,0),0)</f>
        <v>Devida - 13° Salário</v>
      </c>
    </row>
    <row r="383" spans="2:11" ht="15">
      <c r="B383" s="75" t="str">
        <f>INDEX(SUM!D:D,MATCH(SUM!$F$3,SUM!B:B,0),0)</f>
        <v>P005</v>
      </c>
      <c r="C383" s="74">
        <v>113</v>
      </c>
      <c r="D383" s="71" t="s">
        <v>1070</v>
      </c>
      <c r="E383" s="74">
        <f t="shared" si="5"/>
        <v>2023</v>
      </c>
      <c r="F383" s="71" t="s">
        <v>1357</v>
      </c>
      <c r="G383" s="75" t="s">
        <v>17</v>
      </c>
      <c r="H383" s="72" t="s">
        <v>1044</v>
      </c>
      <c r="I383" s="76">
        <f>'09'!E41</f>
        <v>2285.06</v>
      </c>
      <c r="J383" s="70" t="s">
        <v>4961</v>
      </c>
      <c r="K383" s="70" t="str">
        <f>INDEX(PA_EXTRACAOITEM!D:D,MATCH(F383,PA_EXTRACAOITEM!B:B,0),0)</f>
        <v>Contabilizada - Janeiro</v>
      </c>
    </row>
    <row r="384" spans="2:11" ht="15">
      <c r="B384" s="75" t="str">
        <f>INDEX(SUM!D:D,MATCH(SUM!$F$3,SUM!B:B,0),0)</f>
        <v>P005</v>
      </c>
      <c r="C384" s="74">
        <v>113</v>
      </c>
      <c r="D384" s="71" t="s">
        <v>1070</v>
      </c>
      <c r="E384" s="74">
        <f t="shared" si="5"/>
        <v>2023</v>
      </c>
      <c r="F384" s="71" t="s">
        <v>1358</v>
      </c>
      <c r="G384" s="75" t="s">
        <v>17</v>
      </c>
      <c r="H384" s="72" t="s">
        <v>1045</v>
      </c>
      <c r="I384" s="76">
        <f>'09'!E42</f>
        <v>2285.06</v>
      </c>
      <c r="J384" s="70" t="s">
        <v>4961</v>
      </c>
      <c r="K384" s="70" t="str">
        <f>INDEX(PA_EXTRACAOITEM!D:D,MATCH(F384,PA_EXTRACAOITEM!B:B,0),0)</f>
        <v>Contabilizada - Fevereiro</v>
      </c>
    </row>
    <row r="385" spans="2:11" ht="15">
      <c r="B385" s="75" t="str">
        <f>INDEX(SUM!D:D,MATCH(SUM!$F$3,SUM!B:B,0),0)</f>
        <v>P005</v>
      </c>
      <c r="C385" s="74">
        <v>113</v>
      </c>
      <c r="D385" s="71" t="s">
        <v>1070</v>
      </c>
      <c r="E385" s="74">
        <f t="shared" si="5"/>
        <v>2023</v>
      </c>
      <c r="F385" s="71" t="s">
        <v>1359</v>
      </c>
      <c r="G385" s="75" t="s">
        <v>17</v>
      </c>
      <c r="H385" s="72" t="s">
        <v>1046</v>
      </c>
      <c r="I385" s="76">
        <f>'09'!E43</f>
        <v>2285.06</v>
      </c>
      <c r="J385" s="70" t="s">
        <v>4961</v>
      </c>
      <c r="K385" s="70" t="str">
        <f>INDEX(PA_EXTRACAOITEM!D:D,MATCH(F385,PA_EXTRACAOITEM!B:B,0),0)</f>
        <v>Contabilizada - Março</v>
      </c>
    </row>
    <row r="386" spans="2:11" ht="15">
      <c r="B386" s="75" t="str">
        <f>INDEX(SUM!D:D,MATCH(SUM!$F$3,SUM!B:B,0),0)</f>
        <v>P005</v>
      </c>
      <c r="C386" s="74">
        <v>113</v>
      </c>
      <c r="D386" s="71" t="s">
        <v>1070</v>
      </c>
      <c r="E386" s="74">
        <f aca="true" t="shared" si="6" ref="E386:E449">$E$3</f>
        <v>2023</v>
      </c>
      <c r="F386" s="71" t="s">
        <v>1360</v>
      </c>
      <c r="G386" s="75" t="s">
        <v>17</v>
      </c>
      <c r="H386" s="72" t="s">
        <v>1047</v>
      </c>
      <c r="I386" s="76">
        <f>'09'!E44</f>
        <v>2285.06</v>
      </c>
      <c r="J386" s="70" t="s">
        <v>4961</v>
      </c>
      <c r="K386" s="70" t="str">
        <f>INDEX(PA_EXTRACAOITEM!D:D,MATCH(F386,PA_EXTRACAOITEM!B:B,0),0)</f>
        <v>Contabilizada - Abril</v>
      </c>
    </row>
    <row r="387" spans="2:11" ht="15">
      <c r="B387" s="75" t="str">
        <f>INDEX(SUM!D:D,MATCH(SUM!$F$3,SUM!B:B,0),0)</f>
        <v>P005</v>
      </c>
      <c r="C387" s="74">
        <v>113</v>
      </c>
      <c r="D387" s="71" t="s">
        <v>1070</v>
      </c>
      <c r="E387" s="74">
        <f t="shared" si="6"/>
        <v>2023</v>
      </c>
      <c r="F387" s="71" t="s">
        <v>1361</v>
      </c>
      <c r="G387" s="75" t="s">
        <v>17</v>
      </c>
      <c r="H387" s="72" t="s">
        <v>1048</v>
      </c>
      <c r="I387" s="76">
        <f>'09'!E45</f>
        <v>2285.06</v>
      </c>
      <c r="J387" s="70" t="s">
        <v>4961</v>
      </c>
      <c r="K387" s="70" t="str">
        <f>INDEX(PA_EXTRACAOITEM!D:D,MATCH(F387,PA_EXTRACAOITEM!B:B,0),0)</f>
        <v>Contabilizada - Maio</v>
      </c>
    </row>
    <row r="388" spans="2:11" ht="15">
      <c r="B388" s="75" t="str">
        <f>INDEX(SUM!D:D,MATCH(SUM!$F$3,SUM!B:B,0),0)</f>
        <v>P005</v>
      </c>
      <c r="C388" s="74">
        <v>113</v>
      </c>
      <c r="D388" s="71" t="s">
        <v>1070</v>
      </c>
      <c r="E388" s="74">
        <f t="shared" si="6"/>
        <v>2023</v>
      </c>
      <c r="F388" s="71" t="s">
        <v>1362</v>
      </c>
      <c r="G388" s="75" t="s">
        <v>17</v>
      </c>
      <c r="H388" s="72" t="s">
        <v>1049</v>
      </c>
      <c r="I388" s="76">
        <f>'09'!E46</f>
        <v>2285.06</v>
      </c>
      <c r="J388" s="70" t="s">
        <v>4961</v>
      </c>
      <c r="K388" s="70" t="str">
        <f>INDEX(PA_EXTRACAOITEM!D:D,MATCH(F388,PA_EXTRACAOITEM!B:B,0),0)</f>
        <v>Contabilizada - Junho</v>
      </c>
    </row>
    <row r="389" spans="2:11" ht="15">
      <c r="B389" s="75" t="str">
        <f>INDEX(SUM!D:D,MATCH(SUM!$F$3,SUM!B:B,0),0)</f>
        <v>P005</v>
      </c>
      <c r="C389" s="74">
        <v>113</v>
      </c>
      <c r="D389" s="71" t="s">
        <v>1070</v>
      </c>
      <c r="E389" s="74">
        <f t="shared" si="6"/>
        <v>2023</v>
      </c>
      <c r="F389" s="71" t="s">
        <v>1363</v>
      </c>
      <c r="G389" s="75" t="s">
        <v>17</v>
      </c>
      <c r="H389" s="72" t="s">
        <v>1050</v>
      </c>
      <c r="I389" s="76">
        <f>'09'!E47</f>
        <v>2285.06</v>
      </c>
      <c r="J389" s="70" t="s">
        <v>4961</v>
      </c>
      <c r="K389" s="70" t="str">
        <f>INDEX(PA_EXTRACAOITEM!D:D,MATCH(F389,PA_EXTRACAOITEM!B:B,0),0)</f>
        <v>Contabilizada - Julho</v>
      </c>
    </row>
    <row r="390" spans="2:11" ht="15">
      <c r="B390" s="75" t="str">
        <f>INDEX(SUM!D:D,MATCH(SUM!$F$3,SUM!B:B,0),0)</f>
        <v>P005</v>
      </c>
      <c r="C390" s="74">
        <v>113</v>
      </c>
      <c r="D390" s="71" t="s">
        <v>1070</v>
      </c>
      <c r="E390" s="74">
        <f t="shared" si="6"/>
        <v>2023</v>
      </c>
      <c r="F390" s="71" t="s">
        <v>1364</v>
      </c>
      <c r="G390" s="75" t="s">
        <v>17</v>
      </c>
      <c r="H390" s="72" t="s">
        <v>1051</v>
      </c>
      <c r="I390" s="76">
        <f>'09'!E48</f>
        <v>2285.06</v>
      </c>
      <c r="J390" s="70" t="s">
        <v>4961</v>
      </c>
      <c r="K390" s="70" t="str">
        <f>INDEX(PA_EXTRACAOITEM!D:D,MATCH(F390,PA_EXTRACAOITEM!B:B,0),0)</f>
        <v>Contabilizada - Agosto</v>
      </c>
    </row>
    <row r="391" spans="2:11" ht="15">
      <c r="B391" s="75" t="str">
        <f>INDEX(SUM!D:D,MATCH(SUM!$F$3,SUM!B:B,0),0)</f>
        <v>P005</v>
      </c>
      <c r="C391" s="74">
        <v>113</v>
      </c>
      <c r="D391" s="71" t="s">
        <v>1070</v>
      </c>
      <c r="E391" s="74">
        <f t="shared" si="6"/>
        <v>2023</v>
      </c>
      <c r="F391" s="71" t="s">
        <v>1365</v>
      </c>
      <c r="G391" s="75" t="s">
        <v>17</v>
      </c>
      <c r="H391" s="72" t="s">
        <v>1052</v>
      </c>
      <c r="I391" s="76">
        <f>'09'!E49</f>
        <v>2285.06</v>
      </c>
      <c r="J391" s="70" t="s">
        <v>4961</v>
      </c>
      <c r="K391" s="70" t="str">
        <f>INDEX(PA_EXTRACAOITEM!D:D,MATCH(F391,PA_EXTRACAOITEM!B:B,0),0)</f>
        <v>Contabilizada - Setembro</v>
      </c>
    </row>
    <row r="392" spans="2:11" ht="15">
      <c r="B392" s="75" t="str">
        <f>INDEX(SUM!D:D,MATCH(SUM!$F$3,SUM!B:B,0),0)</f>
        <v>P005</v>
      </c>
      <c r="C392" s="74">
        <v>113</v>
      </c>
      <c r="D392" s="71" t="s">
        <v>1070</v>
      </c>
      <c r="E392" s="74">
        <f t="shared" si="6"/>
        <v>2023</v>
      </c>
      <c r="F392" s="71" t="s">
        <v>1366</v>
      </c>
      <c r="G392" s="75" t="s">
        <v>17</v>
      </c>
      <c r="H392" s="72" t="s">
        <v>1053</v>
      </c>
      <c r="I392" s="76">
        <f>'09'!E50</f>
        <v>2285.06</v>
      </c>
      <c r="J392" s="70" t="s">
        <v>4961</v>
      </c>
      <c r="K392" s="70" t="str">
        <f>INDEX(PA_EXTRACAOITEM!D:D,MATCH(F392,PA_EXTRACAOITEM!B:B,0),0)</f>
        <v>Contabilizada - Outubro</v>
      </c>
    </row>
    <row r="393" spans="2:11" ht="15">
      <c r="B393" s="75" t="str">
        <f>INDEX(SUM!D:D,MATCH(SUM!$F$3,SUM!B:B,0),0)</f>
        <v>P005</v>
      </c>
      <c r="C393" s="74">
        <v>113</v>
      </c>
      <c r="D393" s="71" t="s">
        <v>1070</v>
      </c>
      <c r="E393" s="74">
        <f t="shared" si="6"/>
        <v>2023</v>
      </c>
      <c r="F393" s="71" t="s">
        <v>1367</v>
      </c>
      <c r="G393" s="75" t="s">
        <v>17</v>
      </c>
      <c r="H393" s="72" t="s">
        <v>1054</v>
      </c>
      <c r="I393" s="76">
        <f>'09'!E51</f>
        <v>2285.06</v>
      </c>
      <c r="J393" s="70" t="s">
        <v>4961</v>
      </c>
      <c r="K393" s="70" t="str">
        <f>INDEX(PA_EXTRACAOITEM!D:D,MATCH(F393,PA_EXTRACAOITEM!B:B,0),0)</f>
        <v>Contabilizada - Novembro</v>
      </c>
    </row>
    <row r="394" spans="2:11" ht="15">
      <c r="B394" s="75" t="str">
        <f>INDEX(SUM!D:D,MATCH(SUM!$F$3,SUM!B:B,0),0)</f>
        <v>P005</v>
      </c>
      <c r="C394" s="74">
        <v>113</v>
      </c>
      <c r="D394" s="71" t="s">
        <v>1070</v>
      </c>
      <c r="E394" s="74">
        <f t="shared" si="6"/>
        <v>2023</v>
      </c>
      <c r="F394" s="71" t="s">
        <v>1368</v>
      </c>
      <c r="G394" s="75" t="s">
        <v>17</v>
      </c>
      <c r="H394" s="72" t="s">
        <v>1055</v>
      </c>
      <c r="I394" s="76">
        <f>'09'!E52</f>
        <v>2285.06</v>
      </c>
      <c r="J394" s="70" t="s">
        <v>4961</v>
      </c>
      <c r="K394" s="70" t="str">
        <f>INDEX(PA_EXTRACAOITEM!D:D,MATCH(F394,PA_EXTRACAOITEM!B:B,0),0)</f>
        <v>Contabilizada - Dezembro</v>
      </c>
    </row>
    <row r="395" spans="2:11" ht="15">
      <c r="B395" s="75" t="str">
        <f>INDEX(SUM!D:D,MATCH(SUM!$F$3,SUM!B:B,0),0)</f>
        <v>P005</v>
      </c>
      <c r="C395" s="74">
        <v>113</v>
      </c>
      <c r="D395" s="71" t="s">
        <v>1070</v>
      </c>
      <c r="E395" s="74">
        <f t="shared" si="6"/>
        <v>2023</v>
      </c>
      <c r="F395" s="71" t="s">
        <v>1369</v>
      </c>
      <c r="G395" s="75" t="s">
        <v>17</v>
      </c>
      <c r="H395" s="72" t="s">
        <v>1056</v>
      </c>
      <c r="I395" s="76">
        <f>'09'!E53</f>
        <v>2285.06</v>
      </c>
      <c r="J395" s="70" t="s">
        <v>4961</v>
      </c>
      <c r="K395" s="70" t="str">
        <f>INDEX(PA_EXTRACAOITEM!D:D,MATCH(F395,PA_EXTRACAOITEM!B:B,0),0)</f>
        <v>Contabilizada - 13° Salário</v>
      </c>
    </row>
    <row r="396" spans="2:11" ht="15">
      <c r="B396" s="75" t="str">
        <f>INDEX(SUM!D:D,MATCH(SUM!$F$3,SUM!B:B,0),0)</f>
        <v>P005</v>
      </c>
      <c r="C396" s="74">
        <v>113</v>
      </c>
      <c r="D396" s="71" t="s">
        <v>1070</v>
      </c>
      <c r="E396" s="74">
        <f t="shared" si="6"/>
        <v>2023</v>
      </c>
      <c r="F396" s="71" t="s">
        <v>1370</v>
      </c>
      <c r="G396" s="75" t="s">
        <v>17</v>
      </c>
      <c r="H396" s="72" t="s">
        <v>1057</v>
      </c>
      <c r="I396" s="76">
        <f>'09'!F41</f>
        <v>0</v>
      </c>
      <c r="J396" s="70" t="s">
        <v>4961</v>
      </c>
      <c r="K396" s="70" t="str">
        <f>INDEX(PA_EXTRACAOITEM!D:D,MATCH(F396,PA_EXTRACAOITEM!B:B,0),0)</f>
        <v>Benefícios Pagos Diretamente - Janeiro</v>
      </c>
    </row>
    <row r="397" spans="2:11" ht="15">
      <c r="B397" s="75" t="str">
        <f>INDEX(SUM!D:D,MATCH(SUM!$F$3,SUM!B:B,0),0)</f>
        <v>P005</v>
      </c>
      <c r="C397" s="74">
        <v>113</v>
      </c>
      <c r="D397" s="71" t="s">
        <v>1070</v>
      </c>
      <c r="E397" s="74">
        <f t="shared" si="6"/>
        <v>2023</v>
      </c>
      <c r="F397" s="71" t="s">
        <v>1371</v>
      </c>
      <c r="G397" s="75" t="s">
        <v>17</v>
      </c>
      <c r="H397" s="72" t="s">
        <v>1058</v>
      </c>
      <c r="I397" s="76">
        <f>'09'!F42</f>
        <v>0</v>
      </c>
      <c r="J397" s="70" t="s">
        <v>4961</v>
      </c>
      <c r="K397" s="70" t="str">
        <f>INDEX(PA_EXTRACAOITEM!D:D,MATCH(F397,PA_EXTRACAOITEM!B:B,0),0)</f>
        <v>Benefícios Pagos Diretamente - Fevereiro</v>
      </c>
    </row>
    <row r="398" spans="2:11" ht="15">
      <c r="B398" s="75" t="str">
        <f>INDEX(SUM!D:D,MATCH(SUM!$F$3,SUM!B:B,0),0)</f>
        <v>P005</v>
      </c>
      <c r="C398" s="74">
        <v>113</v>
      </c>
      <c r="D398" s="71" t="s">
        <v>1070</v>
      </c>
      <c r="E398" s="74">
        <f t="shared" si="6"/>
        <v>2023</v>
      </c>
      <c r="F398" s="71" t="s">
        <v>1372</v>
      </c>
      <c r="G398" s="75" t="s">
        <v>17</v>
      </c>
      <c r="H398" s="72" t="s">
        <v>1059</v>
      </c>
      <c r="I398" s="76">
        <f>'09'!F43</f>
        <v>0</v>
      </c>
      <c r="J398" s="70" t="s">
        <v>4961</v>
      </c>
      <c r="K398" s="70" t="str">
        <f>INDEX(PA_EXTRACAOITEM!D:D,MATCH(F398,PA_EXTRACAOITEM!B:B,0),0)</f>
        <v>Benefícios Pagos Diretamente - Março</v>
      </c>
    </row>
    <row r="399" spans="2:11" ht="15">
      <c r="B399" s="75" t="str">
        <f>INDEX(SUM!D:D,MATCH(SUM!$F$3,SUM!B:B,0),0)</f>
        <v>P005</v>
      </c>
      <c r="C399" s="74">
        <v>113</v>
      </c>
      <c r="D399" s="71" t="s">
        <v>1070</v>
      </c>
      <c r="E399" s="74">
        <f t="shared" si="6"/>
        <v>2023</v>
      </c>
      <c r="F399" s="71" t="s">
        <v>1373</v>
      </c>
      <c r="G399" s="75" t="s">
        <v>17</v>
      </c>
      <c r="H399" s="72" t="s">
        <v>1060</v>
      </c>
      <c r="I399" s="76">
        <f>'09'!F44</f>
        <v>0</v>
      </c>
      <c r="J399" s="70" t="s">
        <v>4961</v>
      </c>
      <c r="K399" s="70" t="str">
        <f>INDEX(PA_EXTRACAOITEM!D:D,MATCH(F399,PA_EXTRACAOITEM!B:B,0),0)</f>
        <v>Benefícios Pagos Diretamente - Abril</v>
      </c>
    </row>
    <row r="400" spans="2:11" ht="15">
      <c r="B400" s="75" t="str">
        <f>INDEX(SUM!D:D,MATCH(SUM!$F$3,SUM!B:B,0),0)</f>
        <v>P005</v>
      </c>
      <c r="C400" s="74">
        <v>113</v>
      </c>
      <c r="D400" s="71" t="s">
        <v>1070</v>
      </c>
      <c r="E400" s="74">
        <f t="shared" si="6"/>
        <v>2023</v>
      </c>
      <c r="F400" s="71" t="s">
        <v>1374</v>
      </c>
      <c r="G400" s="75" t="s">
        <v>17</v>
      </c>
      <c r="H400" s="72" t="s">
        <v>1061</v>
      </c>
      <c r="I400" s="76">
        <f>'09'!F45</f>
        <v>0</v>
      </c>
      <c r="J400" s="70" t="s">
        <v>4961</v>
      </c>
      <c r="K400" s="70" t="str">
        <f>INDEX(PA_EXTRACAOITEM!D:D,MATCH(F400,PA_EXTRACAOITEM!B:B,0),0)</f>
        <v>Benefícios Pagos Diretamente - Maio</v>
      </c>
    </row>
    <row r="401" spans="2:11" ht="15">
      <c r="B401" s="75" t="str">
        <f>INDEX(SUM!D:D,MATCH(SUM!$F$3,SUM!B:B,0),0)</f>
        <v>P005</v>
      </c>
      <c r="C401" s="74">
        <v>113</v>
      </c>
      <c r="D401" s="71" t="s">
        <v>1070</v>
      </c>
      <c r="E401" s="74">
        <f t="shared" si="6"/>
        <v>2023</v>
      </c>
      <c r="F401" s="71" t="s">
        <v>1375</v>
      </c>
      <c r="G401" s="75" t="s">
        <v>17</v>
      </c>
      <c r="H401" s="72" t="s">
        <v>1062</v>
      </c>
      <c r="I401" s="76">
        <f>'09'!F46</f>
        <v>0</v>
      </c>
      <c r="J401" s="70" t="s">
        <v>4961</v>
      </c>
      <c r="K401" s="70" t="str">
        <f>INDEX(PA_EXTRACAOITEM!D:D,MATCH(F401,PA_EXTRACAOITEM!B:B,0),0)</f>
        <v>Benefícios Pagos Diretamente - Junho</v>
      </c>
    </row>
    <row r="402" spans="2:11" ht="15">
      <c r="B402" s="75" t="str">
        <f>INDEX(SUM!D:D,MATCH(SUM!$F$3,SUM!B:B,0),0)</f>
        <v>P005</v>
      </c>
      <c r="C402" s="74">
        <v>113</v>
      </c>
      <c r="D402" s="71" t="s">
        <v>1070</v>
      </c>
      <c r="E402" s="74">
        <f t="shared" si="6"/>
        <v>2023</v>
      </c>
      <c r="F402" s="71" t="s">
        <v>1376</v>
      </c>
      <c r="G402" s="75" t="s">
        <v>17</v>
      </c>
      <c r="H402" s="72" t="s">
        <v>1063</v>
      </c>
      <c r="I402" s="76">
        <f>'09'!F47</f>
        <v>0</v>
      </c>
      <c r="J402" s="70" t="s">
        <v>4961</v>
      </c>
      <c r="K402" s="70" t="str">
        <f>INDEX(PA_EXTRACAOITEM!D:D,MATCH(F402,PA_EXTRACAOITEM!B:B,0),0)</f>
        <v>Benefícios Pagos Diretamente - Julho</v>
      </c>
    </row>
    <row r="403" spans="2:11" ht="15">
      <c r="B403" s="75" t="str">
        <f>INDEX(SUM!D:D,MATCH(SUM!$F$3,SUM!B:B,0),0)</f>
        <v>P005</v>
      </c>
      <c r="C403" s="74">
        <v>113</v>
      </c>
      <c r="D403" s="71" t="s">
        <v>1070</v>
      </c>
      <c r="E403" s="74">
        <f t="shared" si="6"/>
        <v>2023</v>
      </c>
      <c r="F403" s="71" t="s">
        <v>1377</v>
      </c>
      <c r="G403" s="75" t="s">
        <v>17</v>
      </c>
      <c r="H403" s="72" t="s">
        <v>1064</v>
      </c>
      <c r="I403" s="76">
        <f>'09'!F48</f>
        <v>0</v>
      </c>
      <c r="J403" s="70" t="s">
        <v>4961</v>
      </c>
      <c r="K403" s="70" t="str">
        <f>INDEX(PA_EXTRACAOITEM!D:D,MATCH(F403,PA_EXTRACAOITEM!B:B,0),0)</f>
        <v>Benefícios Pagos Diretamente - Agosto</v>
      </c>
    </row>
    <row r="404" spans="2:11" ht="15">
      <c r="B404" s="75" t="str">
        <f>INDEX(SUM!D:D,MATCH(SUM!$F$3,SUM!B:B,0),0)</f>
        <v>P005</v>
      </c>
      <c r="C404" s="74">
        <v>113</v>
      </c>
      <c r="D404" s="71" t="s">
        <v>1070</v>
      </c>
      <c r="E404" s="74">
        <f t="shared" si="6"/>
        <v>2023</v>
      </c>
      <c r="F404" s="71" t="s">
        <v>1378</v>
      </c>
      <c r="G404" s="75" t="s">
        <v>17</v>
      </c>
      <c r="H404" s="72" t="s">
        <v>1065</v>
      </c>
      <c r="I404" s="76">
        <f>'09'!F49</f>
        <v>0</v>
      </c>
      <c r="J404" s="70" t="s">
        <v>4961</v>
      </c>
      <c r="K404" s="70" t="str">
        <f>INDEX(PA_EXTRACAOITEM!D:D,MATCH(F404,PA_EXTRACAOITEM!B:B,0),0)</f>
        <v>Benefícios Pagos Diretamente - Setembro</v>
      </c>
    </row>
    <row r="405" spans="2:11" ht="15">
      <c r="B405" s="75" t="str">
        <f>INDEX(SUM!D:D,MATCH(SUM!$F$3,SUM!B:B,0),0)</f>
        <v>P005</v>
      </c>
      <c r="C405" s="74">
        <v>113</v>
      </c>
      <c r="D405" s="71" t="s">
        <v>1070</v>
      </c>
      <c r="E405" s="74">
        <f t="shared" si="6"/>
        <v>2023</v>
      </c>
      <c r="F405" s="71" t="s">
        <v>1379</v>
      </c>
      <c r="G405" s="75" t="s">
        <v>17</v>
      </c>
      <c r="H405" s="72" t="s">
        <v>1066</v>
      </c>
      <c r="I405" s="76">
        <f>'09'!F50</f>
        <v>0</v>
      </c>
      <c r="J405" s="70" t="s">
        <v>4961</v>
      </c>
      <c r="K405" s="70" t="str">
        <f>INDEX(PA_EXTRACAOITEM!D:D,MATCH(F405,PA_EXTRACAOITEM!B:B,0),0)</f>
        <v>Benefícios Pagos Diretamente - Outubro</v>
      </c>
    </row>
    <row r="406" spans="2:11" ht="15">
      <c r="B406" s="75" t="str">
        <f>INDEX(SUM!D:D,MATCH(SUM!$F$3,SUM!B:B,0),0)</f>
        <v>P005</v>
      </c>
      <c r="C406" s="74">
        <v>113</v>
      </c>
      <c r="D406" s="71" t="s">
        <v>1070</v>
      </c>
      <c r="E406" s="74">
        <f t="shared" si="6"/>
        <v>2023</v>
      </c>
      <c r="F406" s="71" t="s">
        <v>1380</v>
      </c>
      <c r="G406" s="75" t="s">
        <v>17</v>
      </c>
      <c r="H406" s="72" t="s">
        <v>1067</v>
      </c>
      <c r="I406" s="76">
        <f>'09'!F51</f>
        <v>0</v>
      </c>
      <c r="J406" s="70" t="s">
        <v>4961</v>
      </c>
      <c r="K406" s="70" t="str">
        <f>INDEX(PA_EXTRACAOITEM!D:D,MATCH(F406,PA_EXTRACAOITEM!B:B,0),0)</f>
        <v>Benefícios Pagos Diretamente - Novembro</v>
      </c>
    </row>
    <row r="407" spans="2:11" ht="15">
      <c r="B407" s="75" t="str">
        <f>INDEX(SUM!D:D,MATCH(SUM!$F$3,SUM!B:B,0),0)</f>
        <v>P005</v>
      </c>
      <c r="C407" s="74">
        <v>113</v>
      </c>
      <c r="D407" s="71" t="s">
        <v>1070</v>
      </c>
      <c r="E407" s="74">
        <f t="shared" si="6"/>
        <v>2023</v>
      </c>
      <c r="F407" s="71" t="s">
        <v>1381</v>
      </c>
      <c r="G407" s="75" t="s">
        <v>17</v>
      </c>
      <c r="H407" s="72" t="s">
        <v>1068</v>
      </c>
      <c r="I407" s="76">
        <f>'09'!F52</f>
        <v>0</v>
      </c>
      <c r="J407" s="70" t="s">
        <v>4961</v>
      </c>
      <c r="K407" s="70" t="str">
        <f>INDEX(PA_EXTRACAOITEM!D:D,MATCH(F407,PA_EXTRACAOITEM!B:B,0),0)</f>
        <v>Benefícios Pagos Diretamente - Dezembro</v>
      </c>
    </row>
    <row r="408" spans="2:11" ht="15">
      <c r="B408" s="75" t="str">
        <f>INDEX(SUM!D:D,MATCH(SUM!$F$3,SUM!B:B,0),0)</f>
        <v>P005</v>
      </c>
      <c r="C408" s="74">
        <v>113</v>
      </c>
      <c r="D408" s="71" t="s">
        <v>1070</v>
      </c>
      <c r="E408" s="74">
        <f t="shared" si="6"/>
        <v>2023</v>
      </c>
      <c r="F408" s="71" t="s">
        <v>1382</v>
      </c>
      <c r="G408" s="75" t="s">
        <v>17</v>
      </c>
      <c r="H408" s="72" t="s">
        <v>1069</v>
      </c>
      <c r="I408" s="76">
        <f>'09'!F53</f>
        <v>0</v>
      </c>
      <c r="J408" s="70" t="s">
        <v>4961</v>
      </c>
      <c r="K408" s="70" t="str">
        <f>INDEX(PA_EXTRACAOITEM!D:D,MATCH(F408,PA_EXTRACAOITEM!B:B,0),0)</f>
        <v>Benefícios Pagos Diretamente - 13° Salário</v>
      </c>
    </row>
    <row r="409" spans="2:11" ht="15">
      <c r="B409" s="75" t="str">
        <f>INDEX(SUM!D:D,MATCH(SUM!$F$3,SUM!B:B,0),0)</f>
        <v>P005</v>
      </c>
      <c r="C409" s="74">
        <v>113</v>
      </c>
      <c r="D409" s="71" t="s">
        <v>1070</v>
      </c>
      <c r="E409" s="74">
        <f t="shared" si="6"/>
        <v>2023</v>
      </c>
      <c r="F409" s="71" t="s">
        <v>1396</v>
      </c>
      <c r="G409" s="75" t="s">
        <v>17</v>
      </c>
      <c r="H409" s="72" t="s">
        <v>1094</v>
      </c>
      <c r="I409" s="76">
        <f>'09'!G41</f>
        <v>2285.06</v>
      </c>
      <c r="J409" s="70" t="s">
        <v>4961</v>
      </c>
      <c r="K409" s="70" t="str">
        <f>INDEX(PA_EXTRACAOITEM!D:D,MATCH(F409,PA_EXTRACAOITEM!B:B,0),0)</f>
        <v>Recolhimento (Valor Principal) - Janeiro</v>
      </c>
    </row>
    <row r="410" spans="2:11" ht="15">
      <c r="B410" s="75" t="str">
        <f>INDEX(SUM!D:D,MATCH(SUM!$F$3,SUM!B:B,0),0)</f>
        <v>P005</v>
      </c>
      <c r="C410" s="74">
        <v>113</v>
      </c>
      <c r="D410" s="71" t="s">
        <v>1070</v>
      </c>
      <c r="E410" s="74">
        <f t="shared" si="6"/>
        <v>2023</v>
      </c>
      <c r="F410" s="71" t="s">
        <v>1397</v>
      </c>
      <c r="G410" s="75" t="s">
        <v>17</v>
      </c>
      <c r="H410" s="72" t="s">
        <v>1095</v>
      </c>
      <c r="I410" s="76">
        <f>'09'!G42</f>
        <v>2285.06</v>
      </c>
      <c r="J410" s="70" t="s">
        <v>4961</v>
      </c>
      <c r="K410" s="70" t="str">
        <f>INDEX(PA_EXTRACAOITEM!D:D,MATCH(F410,PA_EXTRACAOITEM!B:B,0),0)</f>
        <v>Recolhimento (Valor Principal) - Fevereiro</v>
      </c>
    </row>
    <row r="411" spans="2:11" ht="15">
      <c r="B411" s="75" t="str">
        <f>INDEX(SUM!D:D,MATCH(SUM!$F$3,SUM!B:B,0),0)</f>
        <v>P005</v>
      </c>
      <c r="C411" s="74">
        <v>113</v>
      </c>
      <c r="D411" s="71" t="s">
        <v>1070</v>
      </c>
      <c r="E411" s="74">
        <f t="shared" si="6"/>
        <v>2023</v>
      </c>
      <c r="F411" s="71" t="s">
        <v>1398</v>
      </c>
      <c r="G411" s="75" t="s">
        <v>17</v>
      </c>
      <c r="H411" s="72" t="s">
        <v>1096</v>
      </c>
      <c r="I411" s="76">
        <f>'09'!G43</f>
        <v>2285.06</v>
      </c>
      <c r="J411" s="70" t="s">
        <v>4961</v>
      </c>
      <c r="K411" s="70" t="str">
        <f>INDEX(PA_EXTRACAOITEM!D:D,MATCH(F411,PA_EXTRACAOITEM!B:B,0),0)</f>
        <v>Recolhimento (Valor Principal) - Março</v>
      </c>
    </row>
    <row r="412" spans="2:11" ht="15">
      <c r="B412" s="75" t="str">
        <f>INDEX(SUM!D:D,MATCH(SUM!$F$3,SUM!B:B,0),0)</f>
        <v>P005</v>
      </c>
      <c r="C412" s="74">
        <v>113</v>
      </c>
      <c r="D412" s="71" t="s">
        <v>1070</v>
      </c>
      <c r="E412" s="74">
        <f t="shared" si="6"/>
        <v>2023</v>
      </c>
      <c r="F412" s="71" t="s">
        <v>1399</v>
      </c>
      <c r="G412" s="75" t="s">
        <v>17</v>
      </c>
      <c r="H412" s="72" t="s">
        <v>1097</v>
      </c>
      <c r="I412" s="76">
        <f>'09'!G44</f>
        <v>2285.06</v>
      </c>
      <c r="J412" s="70" t="s">
        <v>4961</v>
      </c>
      <c r="K412" s="70" t="str">
        <f>INDEX(PA_EXTRACAOITEM!D:D,MATCH(F412,PA_EXTRACAOITEM!B:B,0),0)</f>
        <v>Recolhimento (Valor Principal) - Abril</v>
      </c>
    </row>
    <row r="413" spans="2:11" ht="15">
      <c r="B413" s="75" t="str">
        <f>INDEX(SUM!D:D,MATCH(SUM!$F$3,SUM!B:B,0),0)</f>
        <v>P005</v>
      </c>
      <c r="C413" s="74">
        <v>113</v>
      </c>
      <c r="D413" s="71" t="s">
        <v>1070</v>
      </c>
      <c r="E413" s="74">
        <f t="shared" si="6"/>
        <v>2023</v>
      </c>
      <c r="F413" s="71" t="s">
        <v>1400</v>
      </c>
      <c r="G413" s="75" t="s">
        <v>17</v>
      </c>
      <c r="H413" s="72" t="s">
        <v>1098</v>
      </c>
      <c r="I413" s="76">
        <f>'09'!G45</f>
        <v>2285.06</v>
      </c>
      <c r="J413" s="70" t="s">
        <v>4961</v>
      </c>
      <c r="K413" s="70" t="str">
        <f>INDEX(PA_EXTRACAOITEM!D:D,MATCH(F413,PA_EXTRACAOITEM!B:B,0),0)</f>
        <v>Recolhimento (Valor Principal) - Maio</v>
      </c>
    </row>
    <row r="414" spans="2:11" ht="15">
      <c r="B414" s="75" t="str">
        <f>INDEX(SUM!D:D,MATCH(SUM!$F$3,SUM!B:B,0),0)</f>
        <v>P005</v>
      </c>
      <c r="C414" s="74">
        <v>113</v>
      </c>
      <c r="D414" s="71" t="s">
        <v>1070</v>
      </c>
      <c r="E414" s="74">
        <f t="shared" si="6"/>
        <v>2023</v>
      </c>
      <c r="F414" s="71" t="s">
        <v>1401</v>
      </c>
      <c r="G414" s="75" t="s">
        <v>17</v>
      </c>
      <c r="H414" s="72" t="s">
        <v>1099</v>
      </c>
      <c r="I414" s="76">
        <f>'09'!G46</f>
        <v>2285.06</v>
      </c>
      <c r="J414" s="70" t="s">
        <v>4961</v>
      </c>
      <c r="K414" s="70" t="str">
        <f>INDEX(PA_EXTRACAOITEM!D:D,MATCH(F414,PA_EXTRACAOITEM!B:B,0),0)</f>
        <v>Recolhimento (Valor Principal) - Junho</v>
      </c>
    </row>
    <row r="415" spans="2:11" ht="15">
      <c r="B415" s="75" t="str">
        <f>INDEX(SUM!D:D,MATCH(SUM!$F$3,SUM!B:B,0),0)</f>
        <v>P005</v>
      </c>
      <c r="C415" s="74">
        <v>113</v>
      </c>
      <c r="D415" s="71" t="s">
        <v>1070</v>
      </c>
      <c r="E415" s="74">
        <f t="shared" si="6"/>
        <v>2023</v>
      </c>
      <c r="F415" s="71" t="s">
        <v>1402</v>
      </c>
      <c r="G415" s="75" t="s">
        <v>17</v>
      </c>
      <c r="H415" s="72" t="s">
        <v>1100</v>
      </c>
      <c r="I415" s="76">
        <f>'09'!G47</f>
        <v>2285.06</v>
      </c>
      <c r="J415" s="70" t="s">
        <v>4961</v>
      </c>
      <c r="K415" s="70" t="str">
        <f>INDEX(PA_EXTRACAOITEM!D:D,MATCH(F415,PA_EXTRACAOITEM!B:B,0),0)</f>
        <v>Recolhimento (Valor Principal) - Julho</v>
      </c>
    </row>
    <row r="416" spans="2:11" ht="15">
      <c r="B416" s="75" t="str">
        <f>INDEX(SUM!D:D,MATCH(SUM!$F$3,SUM!B:B,0),0)</f>
        <v>P005</v>
      </c>
      <c r="C416" s="74">
        <v>113</v>
      </c>
      <c r="D416" s="71" t="s">
        <v>1070</v>
      </c>
      <c r="E416" s="74">
        <f t="shared" si="6"/>
        <v>2023</v>
      </c>
      <c r="F416" s="71" t="s">
        <v>1403</v>
      </c>
      <c r="G416" s="75" t="s">
        <v>17</v>
      </c>
      <c r="H416" s="72" t="s">
        <v>1101</v>
      </c>
      <c r="I416" s="76">
        <f>'09'!G48</f>
        <v>2285.06</v>
      </c>
      <c r="J416" s="70" t="s">
        <v>4961</v>
      </c>
      <c r="K416" s="70" t="str">
        <f>INDEX(PA_EXTRACAOITEM!D:D,MATCH(F416,PA_EXTRACAOITEM!B:B,0),0)</f>
        <v>Recolhimento (Valor Principal) - Agosto</v>
      </c>
    </row>
    <row r="417" spans="2:11" ht="15">
      <c r="B417" s="75" t="str">
        <f>INDEX(SUM!D:D,MATCH(SUM!$F$3,SUM!B:B,0),0)</f>
        <v>P005</v>
      </c>
      <c r="C417" s="74">
        <v>113</v>
      </c>
      <c r="D417" s="71" t="s">
        <v>1070</v>
      </c>
      <c r="E417" s="74">
        <f t="shared" si="6"/>
        <v>2023</v>
      </c>
      <c r="F417" s="71" t="s">
        <v>1404</v>
      </c>
      <c r="G417" s="75" t="s">
        <v>17</v>
      </c>
      <c r="H417" s="72" t="s">
        <v>1102</v>
      </c>
      <c r="I417" s="76">
        <f>'09'!G49</f>
        <v>2285.06</v>
      </c>
      <c r="J417" s="70" t="s">
        <v>4961</v>
      </c>
      <c r="K417" s="70" t="str">
        <f>INDEX(PA_EXTRACAOITEM!D:D,MATCH(F417,PA_EXTRACAOITEM!B:B,0),0)</f>
        <v>Recolhimento (Valor Principal) - Setembro</v>
      </c>
    </row>
    <row r="418" spans="2:11" ht="15">
      <c r="B418" s="75" t="str">
        <f>INDEX(SUM!D:D,MATCH(SUM!$F$3,SUM!B:B,0),0)</f>
        <v>P005</v>
      </c>
      <c r="C418" s="74">
        <v>113</v>
      </c>
      <c r="D418" s="71" t="s">
        <v>1070</v>
      </c>
      <c r="E418" s="74">
        <f t="shared" si="6"/>
        <v>2023</v>
      </c>
      <c r="F418" s="71" t="s">
        <v>1405</v>
      </c>
      <c r="G418" s="75" t="s">
        <v>17</v>
      </c>
      <c r="H418" s="72" t="s">
        <v>1103</v>
      </c>
      <c r="I418" s="76">
        <f>'09'!G50</f>
        <v>2285.06</v>
      </c>
      <c r="J418" s="70" t="s">
        <v>4961</v>
      </c>
      <c r="K418" s="70" t="str">
        <f>INDEX(PA_EXTRACAOITEM!D:D,MATCH(F418,PA_EXTRACAOITEM!B:B,0),0)</f>
        <v>Recolhimento (Valor Principal) - Outubro</v>
      </c>
    </row>
    <row r="419" spans="2:11" ht="15">
      <c r="B419" s="75" t="str">
        <f>INDEX(SUM!D:D,MATCH(SUM!$F$3,SUM!B:B,0),0)</f>
        <v>P005</v>
      </c>
      <c r="C419" s="74">
        <v>113</v>
      </c>
      <c r="D419" s="71" t="s">
        <v>1070</v>
      </c>
      <c r="E419" s="74">
        <f t="shared" si="6"/>
        <v>2023</v>
      </c>
      <c r="F419" s="71" t="s">
        <v>1406</v>
      </c>
      <c r="G419" s="75" t="s">
        <v>17</v>
      </c>
      <c r="H419" s="72" t="s">
        <v>1104</v>
      </c>
      <c r="I419" s="76">
        <f>'09'!G51</f>
        <v>2285.06</v>
      </c>
      <c r="J419" s="70" t="s">
        <v>4961</v>
      </c>
      <c r="K419" s="70" t="str">
        <f>INDEX(PA_EXTRACAOITEM!D:D,MATCH(F419,PA_EXTRACAOITEM!B:B,0),0)</f>
        <v>Recolhimento (Valor Principal) - Novembro</v>
      </c>
    </row>
    <row r="420" spans="2:11" ht="15">
      <c r="B420" s="75" t="str">
        <f>INDEX(SUM!D:D,MATCH(SUM!$F$3,SUM!B:B,0),0)</f>
        <v>P005</v>
      </c>
      <c r="C420" s="74">
        <v>113</v>
      </c>
      <c r="D420" s="71" t="s">
        <v>1070</v>
      </c>
      <c r="E420" s="74">
        <f t="shared" si="6"/>
        <v>2023</v>
      </c>
      <c r="F420" s="71" t="s">
        <v>1407</v>
      </c>
      <c r="G420" s="75" t="s">
        <v>17</v>
      </c>
      <c r="H420" s="72" t="s">
        <v>1105</v>
      </c>
      <c r="I420" s="76">
        <f>'09'!G52</f>
        <v>2285.06</v>
      </c>
      <c r="J420" s="70" t="s">
        <v>4961</v>
      </c>
      <c r="K420" s="70" t="str">
        <f>INDEX(PA_EXTRACAOITEM!D:D,MATCH(F420,PA_EXTRACAOITEM!B:B,0),0)</f>
        <v>Recolhimento (Valor Principal) - Dezembro</v>
      </c>
    </row>
    <row r="421" spans="2:11" ht="15">
      <c r="B421" s="75" t="str">
        <f>INDEX(SUM!D:D,MATCH(SUM!$F$3,SUM!B:B,0),0)</f>
        <v>P005</v>
      </c>
      <c r="C421" s="74">
        <v>113</v>
      </c>
      <c r="D421" s="71" t="s">
        <v>1070</v>
      </c>
      <c r="E421" s="74">
        <f t="shared" si="6"/>
        <v>2023</v>
      </c>
      <c r="F421" s="71" t="s">
        <v>1408</v>
      </c>
      <c r="G421" s="75" t="s">
        <v>17</v>
      </c>
      <c r="H421" s="72" t="s">
        <v>1106</v>
      </c>
      <c r="I421" s="76">
        <f>'09'!G53</f>
        <v>2285.06</v>
      </c>
      <c r="J421" s="70" t="s">
        <v>4961</v>
      </c>
      <c r="K421" s="70" t="str">
        <f>INDEX(PA_EXTRACAOITEM!D:D,MATCH(F421,PA_EXTRACAOITEM!B:B,0),0)</f>
        <v>Recolhimento (Valor Principal) - 13° Salário</v>
      </c>
    </row>
    <row r="422" spans="2:11" ht="15">
      <c r="B422" s="75" t="str">
        <f>INDEX(SUM!D:D,MATCH(SUM!$F$3,SUM!B:B,0),0)</f>
        <v>P005</v>
      </c>
      <c r="C422" s="74">
        <v>113</v>
      </c>
      <c r="D422" s="71" t="s">
        <v>1070</v>
      </c>
      <c r="E422" s="74">
        <f t="shared" si="6"/>
        <v>2023</v>
      </c>
      <c r="F422" s="71" t="s">
        <v>1383</v>
      </c>
      <c r="G422" s="75" t="s">
        <v>17</v>
      </c>
      <c r="H422" s="72" t="s">
        <v>1107</v>
      </c>
      <c r="I422" s="76">
        <f>'09'!H41</f>
        <v>0</v>
      </c>
      <c r="J422" s="70" t="s">
        <v>4961</v>
      </c>
      <c r="K422" s="70" t="str">
        <f>INDEX(PA_EXTRACAOITEM!D:D,MATCH(F422,PA_EXTRACAOITEM!B:B,0),0)</f>
        <v>Recolhimento (Multas e Juros) - Janeiro</v>
      </c>
    </row>
    <row r="423" spans="2:11" ht="15">
      <c r="B423" s="75" t="str">
        <f>INDEX(SUM!D:D,MATCH(SUM!$F$3,SUM!B:B,0),0)</f>
        <v>P005</v>
      </c>
      <c r="C423" s="74">
        <v>113</v>
      </c>
      <c r="D423" s="71" t="s">
        <v>1070</v>
      </c>
      <c r="E423" s="74">
        <f t="shared" si="6"/>
        <v>2023</v>
      </c>
      <c r="F423" s="71" t="s">
        <v>1384</v>
      </c>
      <c r="G423" s="75" t="s">
        <v>17</v>
      </c>
      <c r="H423" s="72" t="s">
        <v>1108</v>
      </c>
      <c r="I423" s="76">
        <f>'09'!H42</f>
        <v>0</v>
      </c>
      <c r="J423" s="70" t="s">
        <v>4961</v>
      </c>
      <c r="K423" s="70" t="str">
        <f>INDEX(PA_EXTRACAOITEM!D:D,MATCH(F423,PA_EXTRACAOITEM!B:B,0),0)</f>
        <v>Recolhimento (Multas e Juros) - Fevereiro</v>
      </c>
    </row>
    <row r="424" spans="2:11" ht="15">
      <c r="B424" s="75" t="str">
        <f>INDEX(SUM!D:D,MATCH(SUM!$F$3,SUM!B:B,0),0)</f>
        <v>P005</v>
      </c>
      <c r="C424" s="74">
        <v>113</v>
      </c>
      <c r="D424" s="71" t="s">
        <v>1070</v>
      </c>
      <c r="E424" s="74">
        <f t="shared" si="6"/>
        <v>2023</v>
      </c>
      <c r="F424" s="71" t="s">
        <v>1385</v>
      </c>
      <c r="G424" s="75" t="s">
        <v>17</v>
      </c>
      <c r="H424" s="72" t="s">
        <v>1109</v>
      </c>
      <c r="I424" s="76">
        <f>'09'!H43</f>
        <v>0</v>
      </c>
      <c r="J424" s="70" t="s">
        <v>4961</v>
      </c>
      <c r="K424" s="70" t="str">
        <f>INDEX(PA_EXTRACAOITEM!D:D,MATCH(F424,PA_EXTRACAOITEM!B:B,0),0)</f>
        <v>Recolhimento (Multas e Juros) - Março</v>
      </c>
    </row>
    <row r="425" spans="2:11" ht="15">
      <c r="B425" s="75" t="str">
        <f>INDEX(SUM!D:D,MATCH(SUM!$F$3,SUM!B:B,0),0)</f>
        <v>P005</v>
      </c>
      <c r="C425" s="74">
        <v>113</v>
      </c>
      <c r="D425" s="71" t="s">
        <v>1070</v>
      </c>
      <c r="E425" s="74">
        <f t="shared" si="6"/>
        <v>2023</v>
      </c>
      <c r="F425" s="71" t="s">
        <v>1386</v>
      </c>
      <c r="G425" s="75" t="s">
        <v>17</v>
      </c>
      <c r="H425" s="72" t="s">
        <v>1110</v>
      </c>
      <c r="I425" s="76">
        <f>'09'!H44</f>
        <v>0</v>
      </c>
      <c r="J425" s="70" t="s">
        <v>4961</v>
      </c>
      <c r="K425" s="70" t="str">
        <f>INDEX(PA_EXTRACAOITEM!D:D,MATCH(F425,PA_EXTRACAOITEM!B:B,0),0)</f>
        <v>Recolhimento (Multas e Juros) - Abril</v>
      </c>
    </row>
    <row r="426" spans="2:11" ht="15">
      <c r="B426" s="75" t="str">
        <f>INDEX(SUM!D:D,MATCH(SUM!$F$3,SUM!B:B,0),0)</f>
        <v>P005</v>
      </c>
      <c r="C426" s="74">
        <v>113</v>
      </c>
      <c r="D426" s="71" t="s">
        <v>1070</v>
      </c>
      <c r="E426" s="74">
        <f t="shared" si="6"/>
        <v>2023</v>
      </c>
      <c r="F426" s="71" t="s">
        <v>1387</v>
      </c>
      <c r="G426" s="75" t="s">
        <v>17</v>
      </c>
      <c r="H426" s="72" t="s">
        <v>1111</v>
      </c>
      <c r="I426" s="76">
        <f>'09'!H45</f>
        <v>0</v>
      </c>
      <c r="J426" s="70" t="s">
        <v>4961</v>
      </c>
      <c r="K426" s="70" t="str">
        <f>INDEX(PA_EXTRACAOITEM!D:D,MATCH(F426,PA_EXTRACAOITEM!B:B,0),0)</f>
        <v>Recolhimento (Multas e Juros) - Maio</v>
      </c>
    </row>
    <row r="427" spans="2:11" ht="15">
      <c r="B427" s="75" t="str">
        <f>INDEX(SUM!D:D,MATCH(SUM!$F$3,SUM!B:B,0),0)</f>
        <v>P005</v>
      </c>
      <c r="C427" s="74">
        <v>113</v>
      </c>
      <c r="D427" s="71" t="s">
        <v>1070</v>
      </c>
      <c r="E427" s="74">
        <f t="shared" si="6"/>
        <v>2023</v>
      </c>
      <c r="F427" s="71" t="s">
        <v>1388</v>
      </c>
      <c r="G427" s="75" t="s">
        <v>17</v>
      </c>
      <c r="H427" s="72" t="s">
        <v>1112</v>
      </c>
      <c r="I427" s="76">
        <f>'09'!H46</f>
        <v>0</v>
      </c>
      <c r="J427" s="70" t="s">
        <v>4961</v>
      </c>
      <c r="K427" s="70" t="str">
        <f>INDEX(PA_EXTRACAOITEM!D:D,MATCH(F427,PA_EXTRACAOITEM!B:B,0),0)</f>
        <v>Recolhimento (Multas e Juros) - Junho</v>
      </c>
    </row>
    <row r="428" spans="2:11" ht="15">
      <c r="B428" s="75" t="str">
        <f>INDEX(SUM!D:D,MATCH(SUM!$F$3,SUM!B:B,0),0)</f>
        <v>P005</v>
      </c>
      <c r="C428" s="74">
        <v>113</v>
      </c>
      <c r="D428" s="71" t="s">
        <v>1070</v>
      </c>
      <c r="E428" s="74">
        <f t="shared" si="6"/>
        <v>2023</v>
      </c>
      <c r="F428" s="71" t="s">
        <v>1389</v>
      </c>
      <c r="G428" s="75" t="s">
        <v>17</v>
      </c>
      <c r="H428" s="72" t="s">
        <v>1113</v>
      </c>
      <c r="I428" s="76">
        <f>'09'!H47</f>
        <v>0</v>
      </c>
      <c r="J428" s="70" t="s">
        <v>4961</v>
      </c>
      <c r="K428" s="70" t="str">
        <f>INDEX(PA_EXTRACAOITEM!D:D,MATCH(F428,PA_EXTRACAOITEM!B:B,0),0)</f>
        <v>Recolhimento (Multas e Juros) - Julho</v>
      </c>
    </row>
    <row r="429" spans="2:11" ht="15">
      <c r="B429" s="75" t="str">
        <f>INDEX(SUM!D:D,MATCH(SUM!$F$3,SUM!B:B,0),0)</f>
        <v>P005</v>
      </c>
      <c r="C429" s="74">
        <v>113</v>
      </c>
      <c r="D429" s="71" t="s">
        <v>1070</v>
      </c>
      <c r="E429" s="74">
        <f t="shared" si="6"/>
        <v>2023</v>
      </c>
      <c r="F429" s="71" t="s">
        <v>1390</v>
      </c>
      <c r="G429" s="75" t="s">
        <v>17</v>
      </c>
      <c r="H429" s="72" t="s">
        <v>1114</v>
      </c>
      <c r="I429" s="76">
        <f>'09'!H48</f>
        <v>0</v>
      </c>
      <c r="J429" s="70" t="s">
        <v>4961</v>
      </c>
      <c r="K429" s="70" t="str">
        <f>INDEX(PA_EXTRACAOITEM!D:D,MATCH(F429,PA_EXTRACAOITEM!B:B,0),0)</f>
        <v>Recolhimento (Multas e Juros) - Agosto</v>
      </c>
    </row>
    <row r="430" spans="2:11" ht="15">
      <c r="B430" s="75" t="str">
        <f>INDEX(SUM!D:D,MATCH(SUM!$F$3,SUM!B:B,0),0)</f>
        <v>P005</v>
      </c>
      <c r="C430" s="74">
        <v>113</v>
      </c>
      <c r="D430" s="71" t="s">
        <v>1070</v>
      </c>
      <c r="E430" s="74">
        <f t="shared" si="6"/>
        <v>2023</v>
      </c>
      <c r="F430" s="71" t="s">
        <v>1391</v>
      </c>
      <c r="G430" s="75" t="s">
        <v>17</v>
      </c>
      <c r="H430" s="72" t="s">
        <v>1115</v>
      </c>
      <c r="I430" s="76">
        <f>'09'!H49</f>
        <v>0</v>
      </c>
      <c r="J430" s="70" t="s">
        <v>4961</v>
      </c>
      <c r="K430" s="70" t="str">
        <f>INDEX(PA_EXTRACAOITEM!D:D,MATCH(F430,PA_EXTRACAOITEM!B:B,0),0)</f>
        <v>Recolhimento (Multas e Juros) - Setembro</v>
      </c>
    </row>
    <row r="431" spans="2:11" ht="15">
      <c r="B431" s="75" t="str">
        <f>INDEX(SUM!D:D,MATCH(SUM!$F$3,SUM!B:B,0),0)</f>
        <v>P005</v>
      </c>
      <c r="C431" s="74">
        <v>113</v>
      </c>
      <c r="D431" s="71" t="s">
        <v>1070</v>
      </c>
      <c r="E431" s="74">
        <f t="shared" si="6"/>
        <v>2023</v>
      </c>
      <c r="F431" s="71" t="s">
        <v>1392</v>
      </c>
      <c r="G431" s="75" t="s">
        <v>17</v>
      </c>
      <c r="H431" s="72" t="s">
        <v>1116</v>
      </c>
      <c r="I431" s="76">
        <f>'09'!H50</f>
        <v>0</v>
      </c>
      <c r="J431" s="70" t="s">
        <v>4961</v>
      </c>
      <c r="K431" s="70" t="str">
        <f>INDEX(PA_EXTRACAOITEM!D:D,MATCH(F431,PA_EXTRACAOITEM!B:B,0),0)</f>
        <v>Recolhimento (Multas e Juros) - Outubro</v>
      </c>
    </row>
    <row r="432" spans="2:11" ht="15">
      <c r="B432" s="75" t="str">
        <f>INDEX(SUM!D:D,MATCH(SUM!$F$3,SUM!B:B,0),0)</f>
        <v>P005</v>
      </c>
      <c r="C432" s="74">
        <v>113</v>
      </c>
      <c r="D432" s="71" t="s">
        <v>1070</v>
      </c>
      <c r="E432" s="74">
        <f t="shared" si="6"/>
        <v>2023</v>
      </c>
      <c r="F432" s="71" t="s">
        <v>1393</v>
      </c>
      <c r="G432" s="75" t="s">
        <v>17</v>
      </c>
      <c r="H432" s="72" t="s">
        <v>1117</v>
      </c>
      <c r="I432" s="76">
        <f>'09'!H51</f>
        <v>0</v>
      </c>
      <c r="J432" s="70" t="s">
        <v>4961</v>
      </c>
      <c r="K432" s="70" t="str">
        <f>INDEX(PA_EXTRACAOITEM!D:D,MATCH(F432,PA_EXTRACAOITEM!B:B,0),0)</f>
        <v>Recolhimento (Multas e Juros) - Novembro</v>
      </c>
    </row>
    <row r="433" spans="2:11" ht="15">
      <c r="B433" s="75" t="str">
        <f>INDEX(SUM!D:D,MATCH(SUM!$F$3,SUM!B:B,0),0)</f>
        <v>P005</v>
      </c>
      <c r="C433" s="74">
        <v>113</v>
      </c>
      <c r="D433" s="71" t="s">
        <v>1070</v>
      </c>
      <c r="E433" s="74">
        <f t="shared" si="6"/>
        <v>2023</v>
      </c>
      <c r="F433" s="71" t="s">
        <v>1394</v>
      </c>
      <c r="G433" s="75" t="s">
        <v>17</v>
      </c>
      <c r="H433" s="72" t="s">
        <v>1118</v>
      </c>
      <c r="I433" s="76">
        <f>'09'!H52</f>
        <v>0</v>
      </c>
      <c r="J433" s="70" t="s">
        <v>4961</v>
      </c>
      <c r="K433" s="70" t="str">
        <f>INDEX(PA_EXTRACAOITEM!D:D,MATCH(F433,PA_EXTRACAOITEM!B:B,0),0)</f>
        <v>Recolhimento (Multas e Juros) - Dezembro</v>
      </c>
    </row>
    <row r="434" spans="2:11" ht="15">
      <c r="B434" s="75" t="str">
        <f>INDEX(SUM!D:D,MATCH(SUM!$F$3,SUM!B:B,0),0)</f>
        <v>P005</v>
      </c>
      <c r="C434" s="74">
        <v>113</v>
      </c>
      <c r="D434" s="71" t="s">
        <v>1070</v>
      </c>
      <c r="E434" s="74">
        <f t="shared" si="6"/>
        <v>2023</v>
      </c>
      <c r="F434" s="71" t="s">
        <v>1395</v>
      </c>
      <c r="G434" s="75" t="s">
        <v>17</v>
      </c>
      <c r="H434" s="72" t="s">
        <v>1119</v>
      </c>
      <c r="I434" s="76">
        <f>'09'!H53</f>
        <v>0</v>
      </c>
      <c r="J434" s="70" t="s">
        <v>4961</v>
      </c>
      <c r="K434" s="70" t="str">
        <f>INDEX(PA_EXTRACAOITEM!D:D,MATCH(F434,PA_EXTRACAOITEM!B:B,0),0)</f>
        <v>Recolhimento (Multas e Juros) - 13° Salário</v>
      </c>
    </row>
    <row r="435" spans="2:11" ht="15">
      <c r="B435" s="75" t="str">
        <f>INDEX(SUM!D:D,MATCH(SUM!$F$3,SUM!B:B,0),0)</f>
        <v>P005</v>
      </c>
      <c r="C435" s="74">
        <v>122</v>
      </c>
      <c r="D435" s="71" t="s">
        <v>1084</v>
      </c>
      <c r="E435" s="74">
        <f t="shared" si="6"/>
        <v>2023</v>
      </c>
      <c r="F435" s="71" t="s">
        <v>1227</v>
      </c>
      <c r="G435" s="75" t="s">
        <v>17</v>
      </c>
      <c r="H435" s="72" t="s">
        <v>1071</v>
      </c>
      <c r="I435" s="76">
        <f>'09'!D65</f>
        <v>0</v>
      </c>
      <c r="J435" s="70" t="s">
        <v>4961</v>
      </c>
      <c r="K435" s="70" t="str">
        <f>INDEX(PA_EXTRACAOITEM!D:D,MATCH(F435,PA_EXTRACAOITEM!B:B,0),0)</f>
        <v>Devida - Janeiro</v>
      </c>
    </row>
    <row r="436" spans="2:11" ht="15">
      <c r="B436" s="75" t="str">
        <f>INDEX(SUM!D:D,MATCH(SUM!$F$3,SUM!B:B,0),0)</f>
        <v>P005</v>
      </c>
      <c r="C436" s="74">
        <v>122</v>
      </c>
      <c r="D436" s="71" t="s">
        <v>1084</v>
      </c>
      <c r="E436" s="74">
        <f t="shared" si="6"/>
        <v>2023</v>
      </c>
      <c r="F436" s="71" t="s">
        <v>1228</v>
      </c>
      <c r="G436" s="75" t="s">
        <v>17</v>
      </c>
      <c r="H436" s="72" t="s">
        <v>1072</v>
      </c>
      <c r="I436" s="76">
        <f>'09'!D66</f>
        <v>0</v>
      </c>
      <c r="J436" s="70" t="s">
        <v>4961</v>
      </c>
      <c r="K436" s="70" t="str">
        <f>INDEX(PA_EXTRACAOITEM!D:D,MATCH(F436,PA_EXTRACAOITEM!B:B,0),0)</f>
        <v>Devida - Fevereiro</v>
      </c>
    </row>
    <row r="437" spans="2:11" ht="15">
      <c r="B437" s="75" t="str">
        <f>INDEX(SUM!D:D,MATCH(SUM!$F$3,SUM!B:B,0),0)</f>
        <v>P005</v>
      </c>
      <c r="C437" s="74">
        <v>122</v>
      </c>
      <c r="D437" s="71" t="s">
        <v>1084</v>
      </c>
      <c r="E437" s="74">
        <f t="shared" si="6"/>
        <v>2023</v>
      </c>
      <c r="F437" s="71" t="s">
        <v>1229</v>
      </c>
      <c r="G437" s="75" t="s">
        <v>17</v>
      </c>
      <c r="H437" s="72" t="s">
        <v>1073</v>
      </c>
      <c r="I437" s="76">
        <f>'09'!D67</f>
        <v>0</v>
      </c>
      <c r="J437" s="70" t="s">
        <v>4961</v>
      </c>
      <c r="K437" s="70" t="str">
        <f>INDEX(PA_EXTRACAOITEM!D:D,MATCH(F437,PA_EXTRACAOITEM!B:B,0),0)</f>
        <v>Devida - Março</v>
      </c>
    </row>
    <row r="438" spans="2:11" ht="15">
      <c r="B438" s="75" t="str">
        <f>INDEX(SUM!D:D,MATCH(SUM!$F$3,SUM!B:B,0),0)</f>
        <v>P005</v>
      </c>
      <c r="C438" s="74">
        <v>122</v>
      </c>
      <c r="D438" s="71" t="s">
        <v>1084</v>
      </c>
      <c r="E438" s="74">
        <f t="shared" si="6"/>
        <v>2023</v>
      </c>
      <c r="F438" s="71" t="s">
        <v>1230</v>
      </c>
      <c r="G438" s="75" t="s">
        <v>17</v>
      </c>
      <c r="H438" s="72" t="s">
        <v>1074</v>
      </c>
      <c r="I438" s="76">
        <f>'09'!D68</f>
        <v>0</v>
      </c>
      <c r="J438" s="70" t="s">
        <v>4961</v>
      </c>
      <c r="K438" s="70" t="str">
        <f>INDEX(PA_EXTRACAOITEM!D:D,MATCH(F438,PA_EXTRACAOITEM!B:B,0),0)</f>
        <v>Devida - Abril</v>
      </c>
    </row>
    <row r="439" spans="2:11" ht="15">
      <c r="B439" s="75" t="str">
        <f>INDEX(SUM!D:D,MATCH(SUM!$F$3,SUM!B:B,0),0)</f>
        <v>P005</v>
      </c>
      <c r="C439" s="74">
        <v>122</v>
      </c>
      <c r="D439" s="71" t="s">
        <v>1084</v>
      </c>
      <c r="E439" s="74">
        <f t="shared" si="6"/>
        <v>2023</v>
      </c>
      <c r="F439" s="71" t="s">
        <v>1231</v>
      </c>
      <c r="G439" s="75" t="s">
        <v>17</v>
      </c>
      <c r="H439" s="72" t="s">
        <v>1075</v>
      </c>
      <c r="I439" s="76">
        <f>'09'!D69</f>
        <v>0</v>
      </c>
      <c r="J439" s="70" t="s">
        <v>4961</v>
      </c>
      <c r="K439" s="70" t="str">
        <f>INDEX(PA_EXTRACAOITEM!D:D,MATCH(F439,PA_EXTRACAOITEM!B:B,0),0)</f>
        <v>Devida - Maio</v>
      </c>
    </row>
    <row r="440" spans="2:11" ht="15">
      <c r="B440" s="75" t="str">
        <f>INDEX(SUM!D:D,MATCH(SUM!$F$3,SUM!B:B,0),0)</f>
        <v>P005</v>
      </c>
      <c r="C440" s="74">
        <v>122</v>
      </c>
      <c r="D440" s="71" t="s">
        <v>1084</v>
      </c>
      <c r="E440" s="74">
        <f t="shared" si="6"/>
        <v>2023</v>
      </c>
      <c r="F440" s="71" t="s">
        <v>1232</v>
      </c>
      <c r="G440" s="75" t="s">
        <v>17</v>
      </c>
      <c r="H440" s="72" t="s">
        <v>1076</v>
      </c>
      <c r="I440" s="76">
        <f>'09'!D70</f>
        <v>0</v>
      </c>
      <c r="J440" s="70" t="s">
        <v>4961</v>
      </c>
      <c r="K440" s="70" t="str">
        <f>INDEX(PA_EXTRACAOITEM!D:D,MATCH(F440,PA_EXTRACAOITEM!B:B,0),0)</f>
        <v>Devida - Junho</v>
      </c>
    </row>
    <row r="441" spans="2:11" ht="15">
      <c r="B441" s="75" t="str">
        <f>INDEX(SUM!D:D,MATCH(SUM!$F$3,SUM!B:B,0),0)</f>
        <v>P005</v>
      </c>
      <c r="C441" s="74">
        <v>122</v>
      </c>
      <c r="D441" s="71" t="s">
        <v>1084</v>
      </c>
      <c r="E441" s="74">
        <f t="shared" si="6"/>
        <v>2023</v>
      </c>
      <c r="F441" s="71" t="s">
        <v>1233</v>
      </c>
      <c r="G441" s="75" t="s">
        <v>17</v>
      </c>
      <c r="H441" s="72" t="s">
        <v>1077</v>
      </c>
      <c r="I441" s="76">
        <f>'09'!D71</f>
        <v>0</v>
      </c>
      <c r="J441" s="70" t="s">
        <v>4961</v>
      </c>
      <c r="K441" s="70" t="str">
        <f>INDEX(PA_EXTRACAOITEM!D:D,MATCH(F441,PA_EXTRACAOITEM!B:B,0),0)</f>
        <v>Devida - Julho</v>
      </c>
    </row>
    <row r="442" spans="2:11" ht="15">
      <c r="B442" s="75" t="str">
        <f>INDEX(SUM!D:D,MATCH(SUM!$F$3,SUM!B:B,0),0)</f>
        <v>P005</v>
      </c>
      <c r="C442" s="74">
        <v>122</v>
      </c>
      <c r="D442" s="71" t="s">
        <v>1084</v>
      </c>
      <c r="E442" s="74">
        <f t="shared" si="6"/>
        <v>2023</v>
      </c>
      <c r="F442" s="71" t="s">
        <v>1234</v>
      </c>
      <c r="G442" s="75" t="s">
        <v>17</v>
      </c>
      <c r="H442" s="72" t="s">
        <v>1078</v>
      </c>
      <c r="I442" s="76">
        <f>'09'!D72</f>
        <v>0</v>
      </c>
      <c r="J442" s="70" t="s">
        <v>4961</v>
      </c>
      <c r="K442" s="70" t="str">
        <f>INDEX(PA_EXTRACAOITEM!D:D,MATCH(F442,PA_EXTRACAOITEM!B:B,0),0)</f>
        <v>Devida - Agosto</v>
      </c>
    </row>
    <row r="443" spans="2:11" ht="15">
      <c r="B443" s="75" t="str">
        <f>INDEX(SUM!D:D,MATCH(SUM!$F$3,SUM!B:B,0),0)</f>
        <v>P005</v>
      </c>
      <c r="C443" s="74">
        <v>122</v>
      </c>
      <c r="D443" s="71" t="s">
        <v>1084</v>
      </c>
      <c r="E443" s="74">
        <f t="shared" si="6"/>
        <v>2023</v>
      </c>
      <c r="F443" s="71" t="s">
        <v>1235</v>
      </c>
      <c r="G443" s="75" t="s">
        <v>17</v>
      </c>
      <c r="H443" s="72" t="s">
        <v>1079</v>
      </c>
      <c r="I443" s="76">
        <f>'09'!D73</f>
        <v>0</v>
      </c>
      <c r="J443" s="70" t="s">
        <v>4961</v>
      </c>
      <c r="K443" s="70" t="str">
        <f>INDEX(PA_EXTRACAOITEM!D:D,MATCH(F443,PA_EXTRACAOITEM!B:B,0),0)</f>
        <v>Devida - Setembro</v>
      </c>
    </row>
    <row r="444" spans="2:11" ht="15">
      <c r="B444" s="75" t="str">
        <f>INDEX(SUM!D:D,MATCH(SUM!$F$3,SUM!B:B,0),0)</f>
        <v>P005</v>
      </c>
      <c r="C444" s="74">
        <v>122</v>
      </c>
      <c r="D444" s="71" t="s">
        <v>1084</v>
      </c>
      <c r="E444" s="74">
        <f t="shared" si="6"/>
        <v>2023</v>
      </c>
      <c r="F444" s="71" t="s">
        <v>1236</v>
      </c>
      <c r="G444" s="75" t="s">
        <v>17</v>
      </c>
      <c r="H444" s="72" t="s">
        <v>1080</v>
      </c>
      <c r="I444" s="76">
        <f>'09'!D74</f>
        <v>0</v>
      </c>
      <c r="J444" s="70" t="s">
        <v>4961</v>
      </c>
      <c r="K444" s="70" t="str">
        <f>INDEX(PA_EXTRACAOITEM!D:D,MATCH(F444,PA_EXTRACAOITEM!B:B,0),0)</f>
        <v>Devida - Outubro</v>
      </c>
    </row>
    <row r="445" spans="2:11" ht="15">
      <c r="B445" s="75" t="str">
        <f>INDEX(SUM!D:D,MATCH(SUM!$F$3,SUM!B:B,0),0)</f>
        <v>P005</v>
      </c>
      <c r="C445" s="74">
        <v>122</v>
      </c>
      <c r="D445" s="71" t="s">
        <v>1084</v>
      </c>
      <c r="E445" s="74">
        <f t="shared" si="6"/>
        <v>2023</v>
      </c>
      <c r="F445" s="71" t="s">
        <v>1237</v>
      </c>
      <c r="G445" s="75" t="s">
        <v>17</v>
      </c>
      <c r="H445" s="72" t="s">
        <v>1081</v>
      </c>
      <c r="I445" s="76">
        <f>'09'!D75</f>
        <v>0</v>
      </c>
      <c r="J445" s="70" t="s">
        <v>4961</v>
      </c>
      <c r="K445" s="70" t="str">
        <f>INDEX(PA_EXTRACAOITEM!D:D,MATCH(F445,PA_EXTRACAOITEM!B:B,0),0)</f>
        <v>Devida - Novembro</v>
      </c>
    </row>
    <row r="446" spans="2:11" ht="15">
      <c r="B446" s="75" t="str">
        <f>INDEX(SUM!D:D,MATCH(SUM!$F$3,SUM!B:B,0),0)</f>
        <v>P005</v>
      </c>
      <c r="C446" s="74">
        <v>122</v>
      </c>
      <c r="D446" s="71" t="s">
        <v>1084</v>
      </c>
      <c r="E446" s="74">
        <f t="shared" si="6"/>
        <v>2023</v>
      </c>
      <c r="F446" s="71" t="s">
        <v>1238</v>
      </c>
      <c r="G446" s="75" t="s">
        <v>17</v>
      </c>
      <c r="H446" s="72" t="s">
        <v>1082</v>
      </c>
      <c r="I446" s="76">
        <f>'09'!D76</f>
        <v>0</v>
      </c>
      <c r="J446" s="70" t="s">
        <v>4961</v>
      </c>
      <c r="K446" s="70" t="str">
        <f>INDEX(PA_EXTRACAOITEM!D:D,MATCH(F446,PA_EXTRACAOITEM!B:B,0),0)</f>
        <v>Devida - Dezembro</v>
      </c>
    </row>
    <row r="447" spans="2:11" ht="15">
      <c r="B447" s="75" t="str">
        <f>INDEX(SUM!D:D,MATCH(SUM!$F$3,SUM!B:B,0),0)</f>
        <v>P005</v>
      </c>
      <c r="C447" s="74">
        <v>122</v>
      </c>
      <c r="D447" s="71" t="s">
        <v>1084</v>
      </c>
      <c r="E447" s="74">
        <f t="shared" si="6"/>
        <v>2023</v>
      </c>
      <c r="F447" s="71" t="s">
        <v>1239</v>
      </c>
      <c r="G447" s="75" t="s">
        <v>17</v>
      </c>
      <c r="H447" s="72" t="s">
        <v>1083</v>
      </c>
      <c r="I447" s="76">
        <f>'09'!D77</f>
        <v>0</v>
      </c>
      <c r="J447" s="70" t="s">
        <v>4961</v>
      </c>
      <c r="K447" s="70" t="str">
        <f>INDEX(PA_EXTRACAOITEM!D:D,MATCH(F447,PA_EXTRACAOITEM!B:B,0),0)</f>
        <v>Devida - 13° Salário</v>
      </c>
    </row>
    <row r="448" spans="2:11" ht="15">
      <c r="B448" s="75" t="str">
        <f>INDEX(SUM!D:D,MATCH(SUM!$F$3,SUM!B:B,0),0)</f>
        <v>P005</v>
      </c>
      <c r="C448" s="74">
        <v>122</v>
      </c>
      <c r="D448" s="71" t="s">
        <v>1084</v>
      </c>
      <c r="E448" s="74">
        <f t="shared" si="6"/>
        <v>2023</v>
      </c>
      <c r="F448" s="71" t="s">
        <v>1240</v>
      </c>
      <c r="G448" s="75" t="s">
        <v>17</v>
      </c>
      <c r="H448" s="72" t="s">
        <v>1044</v>
      </c>
      <c r="I448" s="76">
        <f>'09'!E65</f>
        <v>0</v>
      </c>
      <c r="J448" s="70" t="s">
        <v>4961</v>
      </c>
      <c r="K448" s="70" t="str">
        <f>INDEX(PA_EXTRACAOITEM!D:D,MATCH(F448,PA_EXTRACAOITEM!B:B,0),0)</f>
        <v>Contabilizada - Janeiro</v>
      </c>
    </row>
    <row r="449" spans="2:11" ht="15">
      <c r="B449" s="75" t="str">
        <f>INDEX(SUM!D:D,MATCH(SUM!$F$3,SUM!B:B,0),0)</f>
        <v>P005</v>
      </c>
      <c r="C449" s="74">
        <v>122</v>
      </c>
      <c r="D449" s="71" t="s">
        <v>1084</v>
      </c>
      <c r="E449" s="74">
        <f t="shared" si="6"/>
        <v>2023</v>
      </c>
      <c r="F449" s="71" t="s">
        <v>1241</v>
      </c>
      <c r="G449" s="75" t="s">
        <v>17</v>
      </c>
      <c r="H449" s="72" t="s">
        <v>1045</v>
      </c>
      <c r="I449" s="76">
        <f>'09'!E66</f>
        <v>0</v>
      </c>
      <c r="J449" s="70" t="s">
        <v>4961</v>
      </c>
      <c r="K449" s="70" t="str">
        <f>INDEX(PA_EXTRACAOITEM!D:D,MATCH(F449,PA_EXTRACAOITEM!B:B,0),0)</f>
        <v>Contabilizada - Fevereiro</v>
      </c>
    </row>
    <row r="450" spans="2:11" ht="15">
      <c r="B450" s="75" t="str">
        <f>INDEX(SUM!D:D,MATCH(SUM!$F$3,SUM!B:B,0),0)</f>
        <v>P005</v>
      </c>
      <c r="C450" s="74">
        <v>122</v>
      </c>
      <c r="D450" s="71" t="s">
        <v>1084</v>
      </c>
      <c r="E450" s="74">
        <f aca="true" t="shared" si="7" ref="E450:E513">$E$3</f>
        <v>2023</v>
      </c>
      <c r="F450" s="71" t="s">
        <v>1242</v>
      </c>
      <c r="G450" s="75" t="s">
        <v>17</v>
      </c>
      <c r="H450" s="72" t="s">
        <v>1046</v>
      </c>
      <c r="I450" s="76">
        <f>'09'!E67</f>
        <v>0</v>
      </c>
      <c r="J450" s="70" t="s">
        <v>4961</v>
      </c>
      <c r="K450" s="70" t="str">
        <f>INDEX(PA_EXTRACAOITEM!D:D,MATCH(F450,PA_EXTRACAOITEM!B:B,0),0)</f>
        <v>Contabilizada - Março</v>
      </c>
    </row>
    <row r="451" spans="2:11" ht="15">
      <c r="B451" s="75" t="str">
        <f>INDEX(SUM!D:D,MATCH(SUM!$F$3,SUM!B:B,0),0)</f>
        <v>P005</v>
      </c>
      <c r="C451" s="74">
        <v>122</v>
      </c>
      <c r="D451" s="71" t="s">
        <v>1084</v>
      </c>
      <c r="E451" s="74">
        <f t="shared" si="7"/>
        <v>2023</v>
      </c>
      <c r="F451" s="71" t="s">
        <v>1243</v>
      </c>
      <c r="G451" s="75" t="s">
        <v>17</v>
      </c>
      <c r="H451" s="72" t="s">
        <v>1047</v>
      </c>
      <c r="I451" s="76">
        <f>'09'!E68</f>
        <v>0</v>
      </c>
      <c r="J451" s="70" t="s">
        <v>4961</v>
      </c>
      <c r="K451" s="70" t="str">
        <f>INDEX(PA_EXTRACAOITEM!D:D,MATCH(F451,PA_EXTRACAOITEM!B:B,0),0)</f>
        <v>Contabilizada - Abril</v>
      </c>
    </row>
    <row r="452" spans="2:11" ht="15">
      <c r="B452" s="75" t="str">
        <f>INDEX(SUM!D:D,MATCH(SUM!$F$3,SUM!B:B,0),0)</f>
        <v>P005</v>
      </c>
      <c r="C452" s="74">
        <v>122</v>
      </c>
      <c r="D452" s="71" t="s">
        <v>1084</v>
      </c>
      <c r="E452" s="74">
        <f t="shared" si="7"/>
        <v>2023</v>
      </c>
      <c r="F452" s="71" t="s">
        <v>1244</v>
      </c>
      <c r="G452" s="75" t="s">
        <v>17</v>
      </c>
      <c r="H452" s="72" t="s">
        <v>1048</v>
      </c>
      <c r="I452" s="76">
        <f>'09'!E69</f>
        <v>0</v>
      </c>
      <c r="J452" s="70" t="s">
        <v>4961</v>
      </c>
      <c r="K452" s="70" t="str">
        <f>INDEX(PA_EXTRACAOITEM!D:D,MATCH(F452,PA_EXTRACAOITEM!B:B,0),0)</f>
        <v>Contabilizada - Maio</v>
      </c>
    </row>
    <row r="453" spans="2:11" ht="15">
      <c r="B453" s="75" t="str">
        <f>INDEX(SUM!D:D,MATCH(SUM!$F$3,SUM!B:B,0),0)</f>
        <v>P005</v>
      </c>
      <c r="C453" s="74">
        <v>122</v>
      </c>
      <c r="D453" s="71" t="s">
        <v>1084</v>
      </c>
      <c r="E453" s="74">
        <f t="shared" si="7"/>
        <v>2023</v>
      </c>
      <c r="F453" s="71" t="s">
        <v>1245</v>
      </c>
      <c r="G453" s="75" t="s">
        <v>17</v>
      </c>
      <c r="H453" s="72" t="s">
        <v>1049</v>
      </c>
      <c r="I453" s="76">
        <f>'09'!E70</f>
        <v>0</v>
      </c>
      <c r="J453" s="70" t="s">
        <v>4961</v>
      </c>
      <c r="K453" s="70" t="str">
        <f>INDEX(PA_EXTRACAOITEM!D:D,MATCH(F453,PA_EXTRACAOITEM!B:B,0),0)</f>
        <v>Contabilizada - Junho</v>
      </c>
    </row>
    <row r="454" spans="2:11" ht="15">
      <c r="B454" s="75" t="str">
        <f>INDEX(SUM!D:D,MATCH(SUM!$F$3,SUM!B:B,0),0)</f>
        <v>P005</v>
      </c>
      <c r="C454" s="74">
        <v>122</v>
      </c>
      <c r="D454" s="71" t="s">
        <v>1084</v>
      </c>
      <c r="E454" s="74">
        <f t="shared" si="7"/>
        <v>2023</v>
      </c>
      <c r="F454" s="71" t="s">
        <v>1246</v>
      </c>
      <c r="G454" s="75" t="s">
        <v>17</v>
      </c>
      <c r="H454" s="72" t="s">
        <v>1050</v>
      </c>
      <c r="I454" s="76">
        <f>'09'!E71</f>
        <v>0</v>
      </c>
      <c r="J454" s="70" t="s">
        <v>4961</v>
      </c>
      <c r="K454" s="70" t="str">
        <f>INDEX(PA_EXTRACAOITEM!D:D,MATCH(F454,PA_EXTRACAOITEM!B:B,0),0)</f>
        <v>Contabilizada - Julho</v>
      </c>
    </row>
    <row r="455" spans="2:11" ht="15">
      <c r="B455" s="75" t="str">
        <f>INDEX(SUM!D:D,MATCH(SUM!$F$3,SUM!B:B,0),0)</f>
        <v>P005</v>
      </c>
      <c r="C455" s="74">
        <v>122</v>
      </c>
      <c r="D455" s="71" t="s">
        <v>1084</v>
      </c>
      <c r="E455" s="74">
        <f t="shared" si="7"/>
        <v>2023</v>
      </c>
      <c r="F455" s="71" t="s">
        <v>1247</v>
      </c>
      <c r="G455" s="75" t="s">
        <v>17</v>
      </c>
      <c r="H455" s="72" t="s">
        <v>1051</v>
      </c>
      <c r="I455" s="76">
        <f>'09'!E72</f>
        <v>0</v>
      </c>
      <c r="J455" s="70" t="s">
        <v>4961</v>
      </c>
      <c r="K455" s="70" t="str">
        <f>INDEX(PA_EXTRACAOITEM!D:D,MATCH(F455,PA_EXTRACAOITEM!B:B,0),0)</f>
        <v>Contabilizada - Agosto</v>
      </c>
    </row>
    <row r="456" spans="2:11" ht="15">
      <c r="B456" s="75" t="str">
        <f>INDEX(SUM!D:D,MATCH(SUM!$F$3,SUM!B:B,0),0)</f>
        <v>P005</v>
      </c>
      <c r="C456" s="74">
        <v>122</v>
      </c>
      <c r="D456" s="71" t="s">
        <v>1084</v>
      </c>
      <c r="E456" s="74">
        <f t="shared" si="7"/>
        <v>2023</v>
      </c>
      <c r="F456" s="71" t="s">
        <v>1248</v>
      </c>
      <c r="G456" s="75" t="s">
        <v>17</v>
      </c>
      <c r="H456" s="72" t="s">
        <v>1052</v>
      </c>
      <c r="I456" s="76">
        <f>'09'!E73</f>
        <v>0</v>
      </c>
      <c r="J456" s="70" t="s">
        <v>4961</v>
      </c>
      <c r="K456" s="70" t="str">
        <f>INDEX(PA_EXTRACAOITEM!D:D,MATCH(F456,PA_EXTRACAOITEM!B:B,0),0)</f>
        <v>Contabilizada - Setembro</v>
      </c>
    </row>
    <row r="457" spans="2:11" ht="15">
      <c r="B457" s="75" t="str">
        <f>INDEX(SUM!D:D,MATCH(SUM!$F$3,SUM!B:B,0),0)</f>
        <v>P005</v>
      </c>
      <c r="C457" s="74">
        <v>122</v>
      </c>
      <c r="D457" s="71" t="s">
        <v>1084</v>
      </c>
      <c r="E457" s="74">
        <f t="shared" si="7"/>
        <v>2023</v>
      </c>
      <c r="F457" s="71" t="s">
        <v>1249</v>
      </c>
      <c r="G457" s="75" t="s">
        <v>17</v>
      </c>
      <c r="H457" s="72" t="s">
        <v>1053</v>
      </c>
      <c r="I457" s="76">
        <f>'09'!E74</f>
        <v>0</v>
      </c>
      <c r="J457" s="70" t="s">
        <v>4961</v>
      </c>
      <c r="K457" s="70" t="str">
        <f>INDEX(PA_EXTRACAOITEM!D:D,MATCH(F457,PA_EXTRACAOITEM!B:B,0),0)</f>
        <v>Contabilizada - Outubro</v>
      </c>
    </row>
    <row r="458" spans="2:11" ht="15">
      <c r="B458" s="75" t="str">
        <f>INDEX(SUM!D:D,MATCH(SUM!$F$3,SUM!B:B,0),0)</f>
        <v>P005</v>
      </c>
      <c r="C458" s="74">
        <v>122</v>
      </c>
      <c r="D458" s="71" t="s">
        <v>1084</v>
      </c>
      <c r="E458" s="74">
        <f t="shared" si="7"/>
        <v>2023</v>
      </c>
      <c r="F458" s="71" t="s">
        <v>1250</v>
      </c>
      <c r="G458" s="75" t="s">
        <v>17</v>
      </c>
      <c r="H458" s="72" t="s">
        <v>1054</v>
      </c>
      <c r="I458" s="76">
        <f>'09'!E75</f>
        <v>0</v>
      </c>
      <c r="J458" s="70" t="s">
        <v>4961</v>
      </c>
      <c r="K458" s="70" t="str">
        <f>INDEX(PA_EXTRACAOITEM!D:D,MATCH(F458,PA_EXTRACAOITEM!B:B,0),0)</f>
        <v>Contabilizada - Novembro</v>
      </c>
    </row>
    <row r="459" spans="2:11" ht="15">
      <c r="B459" s="75" t="str">
        <f>INDEX(SUM!D:D,MATCH(SUM!$F$3,SUM!B:B,0),0)</f>
        <v>P005</v>
      </c>
      <c r="C459" s="74">
        <v>122</v>
      </c>
      <c r="D459" s="71" t="s">
        <v>1084</v>
      </c>
      <c r="E459" s="74">
        <f t="shared" si="7"/>
        <v>2023</v>
      </c>
      <c r="F459" s="71" t="s">
        <v>1251</v>
      </c>
      <c r="G459" s="75" t="s">
        <v>17</v>
      </c>
      <c r="H459" s="72" t="s">
        <v>1055</v>
      </c>
      <c r="I459" s="76">
        <f>'09'!E76</f>
        <v>0</v>
      </c>
      <c r="J459" s="70" t="s">
        <v>4961</v>
      </c>
      <c r="K459" s="70" t="str">
        <f>INDEX(PA_EXTRACAOITEM!D:D,MATCH(F459,PA_EXTRACAOITEM!B:B,0),0)</f>
        <v>Contabilizada - Dezembro</v>
      </c>
    </row>
    <row r="460" spans="2:11" ht="15">
      <c r="B460" s="75" t="str">
        <f>INDEX(SUM!D:D,MATCH(SUM!$F$3,SUM!B:B,0),0)</f>
        <v>P005</v>
      </c>
      <c r="C460" s="74">
        <v>122</v>
      </c>
      <c r="D460" s="71" t="s">
        <v>1084</v>
      </c>
      <c r="E460" s="74">
        <f t="shared" si="7"/>
        <v>2023</v>
      </c>
      <c r="F460" s="71" t="s">
        <v>1252</v>
      </c>
      <c r="G460" s="75" t="s">
        <v>17</v>
      </c>
      <c r="H460" s="72" t="s">
        <v>1056</v>
      </c>
      <c r="I460" s="76">
        <f>'09'!E77</f>
        <v>0</v>
      </c>
      <c r="J460" s="70" t="s">
        <v>4961</v>
      </c>
      <c r="K460" s="70" t="str">
        <f>INDEX(PA_EXTRACAOITEM!D:D,MATCH(F460,PA_EXTRACAOITEM!B:B,0),0)</f>
        <v>Contabilizada - 13° Salário</v>
      </c>
    </row>
    <row r="461" spans="2:11" ht="15">
      <c r="B461" s="75" t="str">
        <f>INDEX(SUM!D:D,MATCH(SUM!$F$3,SUM!B:B,0),0)</f>
        <v>P005</v>
      </c>
      <c r="C461" s="74">
        <v>122</v>
      </c>
      <c r="D461" s="71" t="s">
        <v>1084</v>
      </c>
      <c r="E461" s="74">
        <f t="shared" si="7"/>
        <v>2023</v>
      </c>
      <c r="F461" s="71" t="s">
        <v>1253</v>
      </c>
      <c r="G461" s="75" t="s">
        <v>17</v>
      </c>
      <c r="H461" s="72" t="s">
        <v>1094</v>
      </c>
      <c r="I461" s="76">
        <f>'09'!F65</f>
        <v>0</v>
      </c>
      <c r="J461" s="70" t="s">
        <v>4961</v>
      </c>
      <c r="K461" s="70" t="str">
        <f>INDEX(PA_EXTRACAOITEM!D:D,MATCH(F461,PA_EXTRACAOITEM!B:B,0),0)</f>
        <v>Recolhimento (Valor Principal) - Janeiro</v>
      </c>
    </row>
    <row r="462" spans="2:11" ht="15">
      <c r="B462" s="75" t="str">
        <f>INDEX(SUM!D:D,MATCH(SUM!$F$3,SUM!B:B,0),0)</f>
        <v>P005</v>
      </c>
      <c r="C462" s="74">
        <v>122</v>
      </c>
      <c r="D462" s="71" t="s">
        <v>1084</v>
      </c>
      <c r="E462" s="74">
        <f t="shared" si="7"/>
        <v>2023</v>
      </c>
      <c r="F462" s="71" t="s">
        <v>1254</v>
      </c>
      <c r="G462" s="75" t="s">
        <v>17</v>
      </c>
      <c r="H462" s="72" t="s">
        <v>1095</v>
      </c>
      <c r="I462" s="76">
        <f>'09'!F66</f>
        <v>0</v>
      </c>
      <c r="J462" s="70" t="s">
        <v>4961</v>
      </c>
      <c r="K462" s="70" t="str">
        <f>INDEX(PA_EXTRACAOITEM!D:D,MATCH(F462,PA_EXTRACAOITEM!B:B,0),0)</f>
        <v>Recolhimento (Valor Principal) - Fevereiro</v>
      </c>
    </row>
    <row r="463" spans="2:11" ht="15">
      <c r="B463" s="75" t="str">
        <f>INDEX(SUM!D:D,MATCH(SUM!$F$3,SUM!B:B,0),0)</f>
        <v>P005</v>
      </c>
      <c r="C463" s="74">
        <v>122</v>
      </c>
      <c r="D463" s="71" t="s">
        <v>1084</v>
      </c>
      <c r="E463" s="74">
        <f t="shared" si="7"/>
        <v>2023</v>
      </c>
      <c r="F463" s="71" t="s">
        <v>1255</v>
      </c>
      <c r="G463" s="75" t="s">
        <v>17</v>
      </c>
      <c r="H463" s="72" t="s">
        <v>1096</v>
      </c>
      <c r="I463" s="76">
        <f>'09'!F67</f>
        <v>0</v>
      </c>
      <c r="J463" s="70" t="s">
        <v>4961</v>
      </c>
      <c r="K463" s="70" t="str">
        <f>INDEX(PA_EXTRACAOITEM!D:D,MATCH(F463,PA_EXTRACAOITEM!B:B,0),0)</f>
        <v>Recolhimento (Valor Principal) - Março</v>
      </c>
    </row>
    <row r="464" spans="2:11" ht="15">
      <c r="B464" s="75" t="str">
        <f>INDEX(SUM!D:D,MATCH(SUM!$F$3,SUM!B:B,0),0)</f>
        <v>P005</v>
      </c>
      <c r="C464" s="74">
        <v>122</v>
      </c>
      <c r="D464" s="71" t="s">
        <v>1084</v>
      </c>
      <c r="E464" s="74">
        <f t="shared" si="7"/>
        <v>2023</v>
      </c>
      <c r="F464" s="71" t="s">
        <v>1256</v>
      </c>
      <c r="G464" s="75" t="s">
        <v>17</v>
      </c>
      <c r="H464" s="72" t="s">
        <v>1097</v>
      </c>
      <c r="I464" s="76">
        <f>'09'!F68</f>
        <v>0</v>
      </c>
      <c r="J464" s="70" t="s">
        <v>4961</v>
      </c>
      <c r="K464" s="70" t="str">
        <f>INDEX(PA_EXTRACAOITEM!D:D,MATCH(F464,PA_EXTRACAOITEM!B:B,0),0)</f>
        <v>Recolhimento (Valor Principal) - Abril</v>
      </c>
    </row>
    <row r="465" spans="2:11" ht="15">
      <c r="B465" s="75" t="str">
        <f>INDEX(SUM!D:D,MATCH(SUM!$F$3,SUM!B:B,0),0)</f>
        <v>P005</v>
      </c>
      <c r="C465" s="74">
        <v>122</v>
      </c>
      <c r="D465" s="71" t="s">
        <v>1084</v>
      </c>
      <c r="E465" s="74">
        <f t="shared" si="7"/>
        <v>2023</v>
      </c>
      <c r="F465" s="71" t="s">
        <v>1257</v>
      </c>
      <c r="G465" s="75" t="s">
        <v>17</v>
      </c>
      <c r="H465" s="72" t="s">
        <v>1098</v>
      </c>
      <c r="I465" s="76">
        <f>'09'!F69</f>
        <v>0</v>
      </c>
      <c r="J465" s="70" t="s">
        <v>4961</v>
      </c>
      <c r="K465" s="70" t="str">
        <f>INDEX(PA_EXTRACAOITEM!D:D,MATCH(F465,PA_EXTRACAOITEM!B:B,0),0)</f>
        <v>Recolhimento (Valor Principal) - Maio</v>
      </c>
    </row>
    <row r="466" spans="2:11" ht="15">
      <c r="B466" s="75" t="str">
        <f>INDEX(SUM!D:D,MATCH(SUM!$F$3,SUM!B:B,0),0)</f>
        <v>P005</v>
      </c>
      <c r="C466" s="74">
        <v>122</v>
      </c>
      <c r="D466" s="71" t="s">
        <v>1084</v>
      </c>
      <c r="E466" s="74">
        <f t="shared" si="7"/>
        <v>2023</v>
      </c>
      <c r="F466" s="71" t="s">
        <v>1258</v>
      </c>
      <c r="G466" s="75" t="s">
        <v>17</v>
      </c>
      <c r="H466" s="72" t="s">
        <v>1099</v>
      </c>
      <c r="I466" s="76">
        <f>'09'!F70</f>
        <v>0</v>
      </c>
      <c r="J466" s="70" t="s">
        <v>4961</v>
      </c>
      <c r="K466" s="70" t="str">
        <f>INDEX(PA_EXTRACAOITEM!D:D,MATCH(F466,PA_EXTRACAOITEM!B:B,0),0)</f>
        <v>Recolhimento (Valor Principal) - Junho</v>
      </c>
    </row>
    <row r="467" spans="2:11" ht="15">
      <c r="B467" s="75" t="str">
        <f>INDEX(SUM!D:D,MATCH(SUM!$F$3,SUM!B:B,0),0)</f>
        <v>P005</v>
      </c>
      <c r="C467" s="74">
        <v>122</v>
      </c>
      <c r="D467" s="71" t="s">
        <v>1084</v>
      </c>
      <c r="E467" s="74">
        <f t="shared" si="7"/>
        <v>2023</v>
      </c>
      <c r="F467" s="71" t="s">
        <v>1259</v>
      </c>
      <c r="G467" s="75" t="s">
        <v>17</v>
      </c>
      <c r="H467" s="72" t="s">
        <v>1100</v>
      </c>
      <c r="I467" s="76">
        <f>'09'!F71</f>
        <v>0</v>
      </c>
      <c r="J467" s="70" t="s">
        <v>4961</v>
      </c>
      <c r="K467" s="70" t="str">
        <f>INDEX(PA_EXTRACAOITEM!D:D,MATCH(F467,PA_EXTRACAOITEM!B:B,0),0)</f>
        <v>Recolhimento (Valor Principal) - Julho</v>
      </c>
    </row>
    <row r="468" spans="2:11" ht="15">
      <c r="B468" s="75" t="str">
        <f>INDEX(SUM!D:D,MATCH(SUM!$F$3,SUM!B:B,0),0)</f>
        <v>P005</v>
      </c>
      <c r="C468" s="74">
        <v>122</v>
      </c>
      <c r="D468" s="71" t="s">
        <v>1084</v>
      </c>
      <c r="E468" s="74">
        <f t="shared" si="7"/>
        <v>2023</v>
      </c>
      <c r="F468" s="71" t="s">
        <v>1260</v>
      </c>
      <c r="G468" s="75" t="s">
        <v>17</v>
      </c>
      <c r="H468" s="72" t="s">
        <v>1101</v>
      </c>
      <c r="I468" s="76">
        <f>'09'!F72</f>
        <v>0</v>
      </c>
      <c r="J468" s="70" t="s">
        <v>4961</v>
      </c>
      <c r="K468" s="70" t="str">
        <f>INDEX(PA_EXTRACAOITEM!D:D,MATCH(F468,PA_EXTRACAOITEM!B:B,0),0)</f>
        <v>Recolhimento (Valor Principal) - Agosto</v>
      </c>
    </row>
    <row r="469" spans="2:11" ht="15">
      <c r="B469" s="75" t="str">
        <f>INDEX(SUM!D:D,MATCH(SUM!$F$3,SUM!B:B,0),0)</f>
        <v>P005</v>
      </c>
      <c r="C469" s="74">
        <v>122</v>
      </c>
      <c r="D469" s="71" t="s">
        <v>1084</v>
      </c>
      <c r="E469" s="74">
        <f t="shared" si="7"/>
        <v>2023</v>
      </c>
      <c r="F469" s="71" t="s">
        <v>1261</v>
      </c>
      <c r="G469" s="75" t="s">
        <v>17</v>
      </c>
      <c r="H469" s="72" t="s">
        <v>1102</v>
      </c>
      <c r="I469" s="76">
        <f>'09'!F73</f>
        <v>0</v>
      </c>
      <c r="J469" s="70" t="s">
        <v>4961</v>
      </c>
      <c r="K469" s="70" t="str">
        <f>INDEX(PA_EXTRACAOITEM!D:D,MATCH(F469,PA_EXTRACAOITEM!B:B,0),0)</f>
        <v>Recolhimento (Valor Principal) - Setembro</v>
      </c>
    </row>
    <row r="470" spans="2:11" ht="15">
      <c r="B470" s="75" t="str">
        <f>INDEX(SUM!D:D,MATCH(SUM!$F$3,SUM!B:B,0),0)</f>
        <v>P005</v>
      </c>
      <c r="C470" s="74">
        <v>122</v>
      </c>
      <c r="D470" s="71" t="s">
        <v>1084</v>
      </c>
      <c r="E470" s="74">
        <f t="shared" si="7"/>
        <v>2023</v>
      </c>
      <c r="F470" s="71" t="s">
        <v>1262</v>
      </c>
      <c r="G470" s="75" t="s">
        <v>17</v>
      </c>
      <c r="H470" s="72" t="s">
        <v>1103</v>
      </c>
      <c r="I470" s="76">
        <f>'09'!F74</f>
        <v>0</v>
      </c>
      <c r="J470" s="70" t="s">
        <v>4961</v>
      </c>
      <c r="K470" s="70" t="str">
        <f>INDEX(PA_EXTRACAOITEM!D:D,MATCH(F470,PA_EXTRACAOITEM!B:B,0),0)</f>
        <v>Recolhimento (Valor Principal) - Outubro</v>
      </c>
    </row>
    <row r="471" spans="2:11" ht="15">
      <c r="B471" s="75" t="str">
        <f>INDEX(SUM!D:D,MATCH(SUM!$F$3,SUM!B:B,0),0)</f>
        <v>P005</v>
      </c>
      <c r="C471" s="74">
        <v>122</v>
      </c>
      <c r="D471" s="71" t="s">
        <v>1084</v>
      </c>
      <c r="E471" s="74">
        <f t="shared" si="7"/>
        <v>2023</v>
      </c>
      <c r="F471" s="71" t="s">
        <v>1263</v>
      </c>
      <c r="G471" s="75" t="s">
        <v>17</v>
      </c>
      <c r="H471" s="72" t="s">
        <v>1104</v>
      </c>
      <c r="I471" s="76">
        <f>'09'!F75</f>
        <v>0</v>
      </c>
      <c r="J471" s="70" t="s">
        <v>4961</v>
      </c>
      <c r="K471" s="70" t="str">
        <f>INDEX(PA_EXTRACAOITEM!D:D,MATCH(F471,PA_EXTRACAOITEM!B:B,0),0)</f>
        <v>Recolhimento (Valor Principal) - Novembro</v>
      </c>
    </row>
    <row r="472" spans="2:11" ht="15">
      <c r="B472" s="75" t="str">
        <f>INDEX(SUM!D:D,MATCH(SUM!$F$3,SUM!B:B,0),0)</f>
        <v>P005</v>
      </c>
      <c r="C472" s="74">
        <v>122</v>
      </c>
      <c r="D472" s="71" t="s">
        <v>1084</v>
      </c>
      <c r="E472" s="74">
        <f t="shared" si="7"/>
        <v>2023</v>
      </c>
      <c r="F472" s="71" t="s">
        <v>1264</v>
      </c>
      <c r="G472" s="75" t="s">
        <v>17</v>
      </c>
      <c r="H472" s="72" t="s">
        <v>1105</v>
      </c>
      <c r="I472" s="76">
        <f>'09'!F76</f>
        <v>0</v>
      </c>
      <c r="J472" s="70" t="s">
        <v>4961</v>
      </c>
      <c r="K472" s="70" t="str">
        <f>INDEX(PA_EXTRACAOITEM!D:D,MATCH(F472,PA_EXTRACAOITEM!B:B,0),0)</f>
        <v>Recolhimento (Valor Principal) - Dezembro</v>
      </c>
    </row>
    <row r="473" spans="2:11" ht="15">
      <c r="B473" s="75" t="str">
        <f>INDEX(SUM!D:D,MATCH(SUM!$F$3,SUM!B:B,0),0)</f>
        <v>P005</v>
      </c>
      <c r="C473" s="74">
        <v>122</v>
      </c>
      <c r="D473" s="71" t="s">
        <v>1084</v>
      </c>
      <c r="E473" s="74">
        <f t="shared" si="7"/>
        <v>2023</v>
      </c>
      <c r="F473" s="71" t="s">
        <v>1265</v>
      </c>
      <c r="G473" s="75" t="s">
        <v>17</v>
      </c>
      <c r="H473" s="72" t="s">
        <v>1106</v>
      </c>
      <c r="I473" s="76">
        <f>'09'!F77</f>
        <v>0</v>
      </c>
      <c r="J473" s="70" t="s">
        <v>4961</v>
      </c>
      <c r="K473" s="70" t="str">
        <f>INDEX(PA_EXTRACAOITEM!D:D,MATCH(F473,PA_EXTRACAOITEM!B:B,0),0)</f>
        <v>Recolhimento (Valor Principal) - 13° Salário</v>
      </c>
    </row>
    <row r="474" spans="2:11" ht="15">
      <c r="B474" s="75" t="str">
        <f>INDEX(SUM!D:D,MATCH(SUM!$F$3,SUM!B:B,0),0)</f>
        <v>P005</v>
      </c>
      <c r="C474" s="74">
        <v>122</v>
      </c>
      <c r="D474" s="71" t="s">
        <v>1084</v>
      </c>
      <c r="E474" s="74">
        <f t="shared" si="7"/>
        <v>2023</v>
      </c>
      <c r="F474" s="71" t="s">
        <v>1266</v>
      </c>
      <c r="G474" s="75" t="s">
        <v>17</v>
      </c>
      <c r="H474" s="72" t="s">
        <v>1107</v>
      </c>
      <c r="I474" s="76">
        <f>'09'!G65</f>
        <v>0</v>
      </c>
      <c r="J474" s="70" t="s">
        <v>4961</v>
      </c>
      <c r="K474" s="70" t="str">
        <f>INDEX(PA_EXTRACAOITEM!D:D,MATCH(F474,PA_EXTRACAOITEM!B:B,0),0)</f>
        <v>Recolhimento (Multas e Juros) - Janeiro</v>
      </c>
    </row>
    <row r="475" spans="2:11" ht="15">
      <c r="B475" s="75" t="str">
        <f>INDEX(SUM!D:D,MATCH(SUM!$F$3,SUM!B:B,0),0)</f>
        <v>P005</v>
      </c>
      <c r="C475" s="74">
        <v>122</v>
      </c>
      <c r="D475" s="71" t="s">
        <v>1084</v>
      </c>
      <c r="E475" s="74">
        <f t="shared" si="7"/>
        <v>2023</v>
      </c>
      <c r="F475" s="71" t="s">
        <v>1267</v>
      </c>
      <c r="G475" s="75" t="s">
        <v>17</v>
      </c>
      <c r="H475" s="72" t="s">
        <v>1108</v>
      </c>
      <c r="I475" s="76">
        <f>'09'!G66</f>
        <v>0</v>
      </c>
      <c r="J475" s="70" t="s">
        <v>4961</v>
      </c>
      <c r="K475" s="70" t="str">
        <f>INDEX(PA_EXTRACAOITEM!D:D,MATCH(F475,PA_EXTRACAOITEM!B:B,0),0)</f>
        <v>Recolhimento (Multas e Juros) - Fevereiro</v>
      </c>
    </row>
    <row r="476" spans="2:11" ht="15">
      <c r="B476" s="75" t="str">
        <f>INDEX(SUM!D:D,MATCH(SUM!$F$3,SUM!B:B,0),0)</f>
        <v>P005</v>
      </c>
      <c r="C476" s="74">
        <v>122</v>
      </c>
      <c r="D476" s="71" t="s">
        <v>1084</v>
      </c>
      <c r="E476" s="74">
        <f t="shared" si="7"/>
        <v>2023</v>
      </c>
      <c r="F476" s="71" t="s">
        <v>1268</v>
      </c>
      <c r="G476" s="75" t="s">
        <v>17</v>
      </c>
      <c r="H476" s="72" t="s">
        <v>1109</v>
      </c>
      <c r="I476" s="76">
        <f>'09'!G67</f>
        <v>0</v>
      </c>
      <c r="J476" s="70" t="s">
        <v>4961</v>
      </c>
      <c r="K476" s="70" t="str">
        <f>INDEX(PA_EXTRACAOITEM!D:D,MATCH(F476,PA_EXTRACAOITEM!B:B,0),0)</f>
        <v>Recolhimento (Multas e Juros) - Março</v>
      </c>
    </row>
    <row r="477" spans="2:11" ht="15">
      <c r="B477" s="75" t="str">
        <f>INDEX(SUM!D:D,MATCH(SUM!$F$3,SUM!B:B,0),0)</f>
        <v>P005</v>
      </c>
      <c r="C477" s="74">
        <v>122</v>
      </c>
      <c r="D477" s="71" t="s">
        <v>1084</v>
      </c>
      <c r="E477" s="74">
        <f t="shared" si="7"/>
        <v>2023</v>
      </c>
      <c r="F477" s="71" t="s">
        <v>1269</v>
      </c>
      <c r="G477" s="75" t="s">
        <v>17</v>
      </c>
      <c r="H477" s="72" t="s">
        <v>1110</v>
      </c>
      <c r="I477" s="76">
        <f>'09'!G68</f>
        <v>0</v>
      </c>
      <c r="J477" s="70" t="s">
        <v>4961</v>
      </c>
      <c r="K477" s="70" t="str">
        <f>INDEX(PA_EXTRACAOITEM!D:D,MATCH(F477,PA_EXTRACAOITEM!B:B,0),0)</f>
        <v>Recolhimento (Multas e Juros) - Abril</v>
      </c>
    </row>
    <row r="478" spans="2:11" ht="15">
      <c r="B478" s="75" t="str">
        <f>INDEX(SUM!D:D,MATCH(SUM!$F$3,SUM!B:B,0),0)</f>
        <v>P005</v>
      </c>
      <c r="C478" s="74">
        <v>122</v>
      </c>
      <c r="D478" s="71" t="s">
        <v>1084</v>
      </c>
      <c r="E478" s="74">
        <f t="shared" si="7"/>
        <v>2023</v>
      </c>
      <c r="F478" s="71" t="s">
        <v>1270</v>
      </c>
      <c r="G478" s="75" t="s">
        <v>17</v>
      </c>
      <c r="H478" s="72" t="s">
        <v>1111</v>
      </c>
      <c r="I478" s="76">
        <f>'09'!G69</f>
        <v>0</v>
      </c>
      <c r="J478" s="70" t="s">
        <v>4961</v>
      </c>
      <c r="K478" s="70" t="str">
        <f>INDEX(PA_EXTRACAOITEM!D:D,MATCH(F478,PA_EXTRACAOITEM!B:B,0),0)</f>
        <v>Recolhimento (Multas e Juros) - Maio</v>
      </c>
    </row>
    <row r="479" spans="2:11" ht="15">
      <c r="B479" s="75" t="str">
        <f>INDEX(SUM!D:D,MATCH(SUM!$F$3,SUM!B:B,0),0)</f>
        <v>P005</v>
      </c>
      <c r="C479" s="74">
        <v>122</v>
      </c>
      <c r="D479" s="71" t="s">
        <v>1084</v>
      </c>
      <c r="E479" s="74">
        <f t="shared" si="7"/>
        <v>2023</v>
      </c>
      <c r="F479" s="71" t="s">
        <v>1271</v>
      </c>
      <c r="G479" s="75" t="s">
        <v>17</v>
      </c>
      <c r="H479" s="72" t="s">
        <v>1112</v>
      </c>
      <c r="I479" s="76">
        <f>'09'!G70</f>
        <v>0</v>
      </c>
      <c r="J479" s="70" t="s">
        <v>4961</v>
      </c>
      <c r="K479" s="70" t="str">
        <f>INDEX(PA_EXTRACAOITEM!D:D,MATCH(F479,PA_EXTRACAOITEM!B:B,0),0)</f>
        <v>Recolhimento (Multas e Juros) - Junho</v>
      </c>
    </row>
    <row r="480" spans="2:11" ht="15">
      <c r="B480" s="75" t="str">
        <f>INDEX(SUM!D:D,MATCH(SUM!$F$3,SUM!B:B,0),0)</f>
        <v>P005</v>
      </c>
      <c r="C480" s="74">
        <v>122</v>
      </c>
      <c r="D480" s="71" t="s">
        <v>1084</v>
      </c>
      <c r="E480" s="74">
        <f t="shared" si="7"/>
        <v>2023</v>
      </c>
      <c r="F480" s="71" t="s">
        <v>1272</v>
      </c>
      <c r="G480" s="75" t="s">
        <v>17</v>
      </c>
      <c r="H480" s="72" t="s">
        <v>1113</v>
      </c>
      <c r="I480" s="76">
        <f>'09'!G71</f>
        <v>0</v>
      </c>
      <c r="J480" s="70" t="s">
        <v>4961</v>
      </c>
      <c r="K480" s="70" t="str">
        <f>INDEX(PA_EXTRACAOITEM!D:D,MATCH(F480,PA_EXTRACAOITEM!B:B,0),0)</f>
        <v>Recolhimento (Multas e Juros) - Julho</v>
      </c>
    </row>
    <row r="481" spans="2:11" ht="15">
      <c r="B481" s="75" t="str">
        <f>INDEX(SUM!D:D,MATCH(SUM!$F$3,SUM!B:B,0),0)</f>
        <v>P005</v>
      </c>
      <c r="C481" s="74">
        <v>122</v>
      </c>
      <c r="D481" s="71" t="s">
        <v>1084</v>
      </c>
      <c r="E481" s="74">
        <f t="shared" si="7"/>
        <v>2023</v>
      </c>
      <c r="F481" s="71" t="s">
        <v>1273</v>
      </c>
      <c r="G481" s="75" t="s">
        <v>17</v>
      </c>
      <c r="H481" s="72" t="s">
        <v>1114</v>
      </c>
      <c r="I481" s="76">
        <f>'09'!G72</f>
        <v>0</v>
      </c>
      <c r="J481" s="70" t="s">
        <v>4961</v>
      </c>
      <c r="K481" s="70" t="str">
        <f>INDEX(PA_EXTRACAOITEM!D:D,MATCH(F481,PA_EXTRACAOITEM!B:B,0),0)</f>
        <v>Recolhimento (Multas e Juros) - Agosto</v>
      </c>
    </row>
    <row r="482" spans="2:11" ht="15">
      <c r="B482" s="75" t="str">
        <f>INDEX(SUM!D:D,MATCH(SUM!$F$3,SUM!B:B,0),0)</f>
        <v>P005</v>
      </c>
      <c r="C482" s="74">
        <v>122</v>
      </c>
      <c r="D482" s="71" t="s">
        <v>1084</v>
      </c>
      <c r="E482" s="74">
        <f t="shared" si="7"/>
        <v>2023</v>
      </c>
      <c r="F482" s="71" t="s">
        <v>1274</v>
      </c>
      <c r="G482" s="75" t="s">
        <v>17</v>
      </c>
      <c r="H482" s="72" t="s">
        <v>1115</v>
      </c>
      <c r="I482" s="76">
        <f>'09'!G73</f>
        <v>0</v>
      </c>
      <c r="J482" s="70" t="s">
        <v>4961</v>
      </c>
      <c r="K482" s="70" t="str">
        <f>INDEX(PA_EXTRACAOITEM!D:D,MATCH(F482,PA_EXTRACAOITEM!B:B,0),0)</f>
        <v>Recolhimento (Multas e Juros) - Setembro</v>
      </c>
    </row>
    <row r="483" spans="2:11" ht="15">
      <c r="B483" s="75" t="str">
        <f>INDEX(SUM!D:D,MATCH(SUM!$F$3,SUM!B:B,0),0)</f>
        <v>P005</v>
      </c>
      <c r="C483" s="74">
        <v>122</v>
      </c>
      <c r="D483" s="71" t="s">
        <v>1084</v>
      </c>
      <c r="E483" s="74">
        <f t="shared" si="7"/>
        <v>2023</v>
      </c>
      <c r="F483" s="71" t="s">
        <v>1275</v>
      </c>
      <c r="G483" s="75" t="s">
        <v>17</v>
      </c>
      <c r="H483" s="72" t="s">
        <v>1116</v>
      </c>
      <c r="I483" s="76">
        <f>'09'!G74</f>
        <v>0</v>
      </c>
      <c r="J483" s="70" t="s">
        <v>4961</v>
      </c>
      <c r="K483" s="70" t="str">
        <f>INDEX(PA_EXTRACAOITEM!D:D,MATCH(F483,PA_EXTRACAOITEM!B:B,0),0)</f>
        <v>Recolhimento (Multas e Juros) - Outubro</v>
      </c>
    </row>
    <row r="484" spans="2:11" ht="15">
      <c r="B484" s="75" t="str">
        <f>INDEX(SUM!D:D,MATCH(SUM!$F$3,SUM!B:B,0),0)</f>
        <v>P005</v>
      </c>
      <c r="C484" s="74">
        <v>122</v>
      </c>
      <c r="D484" s="71" t="s">
        <v>1084</v>
      </c>
      <c r="E484" s="74">
        <f t="shared" si="7"/>
        <v>2023</v>
      </c>
      <c r="F484" s="71" t="s">
        <v>1276</v>
      </c>
      <c r="G484" s="75" t="s">
        <v>17</v>
      </c>
      <c r="H484" s="72" t="s">
        <v>1117</v>
      </c>
      <c r="I484" s="76">
        <f>'09'!G75</f>
        <v>0</v>
      </c>
      <c r="J484" s="70" t="s">
        <v>4961</v>
      </c>
      <c r="K484" s="70" t="str">
        <f>INDEX(PA_EXTRACAOITEM!D:D,MATCH(F484,PA_EXTRACAOITEM!B:B,0),0)</f>
        <v>Recolhimento (Multas e Juros) - Novembro</v>
      </c>
    </row>
    <row r="485" spans="2:11" ht="15">
      <c r="B485" s="75" t="str">
        <f>INDEX(SUM!D:D,MATCH(SUM!$F$3,SUM!B:B,0),0)</f>
        <v>P005</v>
      </c>
      <c r="C485" s="74">
        <v>122</v>
      </c>
      <c r="D485" s="71" t="s">
        <v>1084</v>
      </c>
      <c r="E485" s="74">
        <f t="shared" si="7"/>
        <v>2023</v>
      </c>
      <c r="F485" s="71" t="s">
        <v>1277</v>
      </c>
      <c r="G485" s="75" t="s">
        <v>17</v>
      </c>
      <c r="H485" s="72" t="s">
        <v>1118</v>
      </c>
      <c r="I485" s="76">
        <f>'09'!G76</f>
        <v>0</v>
      </c>
      <c r="J485" s="70" t="s">
        <v>4961</v>
      </c>
      <c r="K485" s="70" t="str">
        <f>INDEX(PA_EXTRACAOITEM!D:D,MATCH(F485,PA_EXTRACAOITEM!B:B,0),0)</f>
        <v>Recolhimento (Multas e Juros) - Dezembro</v>
      </c>
    </row>
    <row r="486" spans="2:11" ht="15">
      <c r="B486" s="75" t="str">
        <f>INDEX(SUM!D:D,MATCH(SUM!$F$3,SUM!B:B,0),0)</f>
        <v>P005</v>
      </c>
      <c r="C486" s="74">
        <v>122</v>
      </c>
      <c r="D486" s="71" t="s">
        <v>1084</v>
      </c>
      <c r="E486" s="74">
        <f t="shared" si="7"/>
        <v>2023</v>
      </c>
      <c r="F486" s="71" t="s">
        <v>1278</v>
      </c>
      <c r="G486" s="75" t="s">
        <v>17</v>
      </c>
      <c r="H486" s="72" t="s">
        <v>1119</v>
      </c>
      <c r="I486" s="76">
        <f>'09'!G77</f>
        <v>0</v>
      </c>
      <c r="J486" s="70" t="s">
        <v>4961</v>
      </c>
      <c r="K486" s="70" t="str">
        <f>INDEX(PA_EXTRACAOITEM!D:D,MATCH(F486,PA_EXTRACAOITEM!B:B,0),0)</f>
        <v>Recolhimento (Multas e Juros) - 13° Salário</v>
      </c>
    </row>
    <row r="487" spans="2:11" ht="15">
      <c r="B487" s="75" t="str">
        <f>INDEX(SUM!D:D,MATCH(SUM!$F$3,SUM!B:B,0),0)</f>
        <v>P005</v>
      </c>
      <c r="C487" s="74">
        <v>110</v>
      </c>
      <c r="D487" s="71" t="s">
        <v>1085</v>
      </c>
      <c r="E487" s="74">
        <f t="shared" si="7"/>
        <v>2023</v>
      </c>
      <c r="F487" s="71" t="s">
        <v>1123</v>
      </c>
      <c r="G487" s="75" t="s">
        <v>17</v>
      </c>
      <c r="H487" s="72" t="s">
        <v>1031</v>
      </c>
      <c r="I487" s="76">
        <f>'10'!D15</f>
        <v>18808.4</v>
      </c>
      <c r="J487" s="70" t="s">
        <v>4961</v>
      </c>
      <c r="K487" s="70" t="str">
        <f>INDEX(PA_EXTRACAOITEM!D:D,MATCH(F487,PA_EXTRACAOITEM!B:B,0),0)</f>
        <v>Retida - Janeiro</v>
      </c>
    </row>
    <row r="488" spans="2:11" ht="15">
      <c r="B488" s="75" t="str">
        <f>INDEX(SUM!D:D,MATCH(SUM!$F$3,SUM!B:B,0),0)</f>
        <v>P005</v>
      </c>
      <c r="C488" s="74">
        <v>110</v>
      </c>
      <c r="D488" s="71" t="s">
        <v>1085</v>
      </c>
      <c r="E488" s="74">
        <f t="shared" si="7"/>
        <v>2023</v>
      </c>
      <c r="F488" s="71" t="s">
        <v>1124</v>
      </c>
      <c r="G488" s="75" t="s">
        <v>17</v>
      </c>
      <c r="H488" s="72" t="s">
        <v>1032</v>
      </c>
      <c r="I488" s="76">
        <f>'10'!D16</f>
        <v>20238.4</v>
      </c>
      <c r="J488" s="70" t="s">
        <v>4961</v>
      </c>
      <c r="K488" s="70" t="str">
        <f>INDEX(PA_EXTRACAOITEM!D:D,MATCH(F488,PA_EXTRACAOITEM!B:B,0),0)</f>
        <v>Retida - Fevereiro</v>
      </c>
    </row>
    <row r="489" spans="2:11" ht="15">
      <c r="B489" s="75" t="str">
        <f>INDEX(SUM!D:D,MATCH(SUM!$F$3,SUM!B:B,0),0)</f>
        <v>P005</v>
      </c>
      <c r="C489" s="74">
        <v>110</v>
      </c>
      <c r="D489" s="71" t="s">
        <v>1085</v>
      </c>
      <c r="E489" s="74">
        <f t="shared" si="7"/>
        <v>2023</v>
      </c>
      <c r="F489" s="71" t="s">
        <v>1125</v>
      </c>
      <c r="G489" s="75" t="s">
        <v>17</v>
      </c>
      <c r="H489" s="72" t="s">
        <v>1033</v>
      </c>
      <c r="I489" s="76">
        <f>'10'!D17</f>
        <v>20022.6</v>
      </c>
      <c r="J489" s="70" t="s">
        <v>4961</v>
      </c>
      <c r="K489" s="70" t="str">
        <f>INDEX(PA_EXTRACAOITEM!D:D,MATCH(F489,PA_EXTRACAOITEM!B:B,0),0)</f>
        <v>Retida - Março</v>
      </c>
    </row>
    <row r="490" spans="2:11" ht="15">
      <c r="B490" s="75" t="str">
        <f>INDEX(SUM!D:D,MATCH(SUM!$F$3,SUM!B:B,0),0)</f>
        <v>P005</v>
      </c>
      <c r="C490" s="74">
        <v>110</v>
      </c>
      <c r="D490" s="71" t="s">
        <v>1085</v>
      </c>
      <c r="E490" s="74">
        <f t="shared" si="7"/>
        <v>2023</v>
      </c>
      <c r="F490" s="71" t="s">
        <v>1126</v>
      </c>
      <c r="G490" s="75" t="s">
        <v>17</v>
      </c>
      <c r="H490" s="72" t="s">
        <v>1034</v>
      </c>
      <c r="I490" s="76">
        <f>'10'!D18</f>
        <v>17696.06</v>
      </c>
      <c r="J490" s="70" t="s">
        <v>4961</v>
      </c>
      <c r="K490" s="70" t="str">
        <f>INDEX(PA_EXTRACAOITEM!D:D,MATCH(F490,PA_EXTRACAOITEM!B:B,0),0)</f>
        <v>Retida - Abril</v>
      </c>
    </row>
    <row r="491" spans="2:11" ht="15">
      <c r="B491" s="75" t="str">
        <f>INDEX(SUM!D:D,MATCH(SUM!$F$3,SUM!B:B,0),0)</f>
        <v>P005</v>
      </c>
      <c r="C491" s="74">
        <v>110</v>
      </c>
      <c r="D491" s="71" t="s">
        <v>1085</v>
      </c>
      <c r="E491" s="74">
        <f t="shared" si="7"/>
        <v>2023</v>
      </c>
      <c r="F491" s="71" t="s">
        <v>1127</v>
      </c>
      <c r="G491" s="75" t="s">
        <v>17</v>
      </c>
      <c r="H491" s="72" t="s">
        <v>1035</v>
      </c>
      <c r="I491" s="76">
        <f>'10'!D19</f>
        <v>17745.2</v>
      </c>
      <c r="J491" s="70" t="s">
        <v>4961</v>
      </c>
      <c r="K491" s="70" t="str">
        <f>INDEX(PA_EXTRACAOITEM!D:D,MATCH(F491,PA_EXTRACAOITEM!B:B,0),0)</f>
        <v>Retida - Maio</v>
      </c>
    </row>
    <row r="492" spans="2:11" ht="15">
      <c r="B492" s="75" t="str">
        <f>INDEX(SUM!D:D,MATCH(SUM!$F$3,SUM!B:B,0),0)</f>
        <v>P005</v>
      </c>
      <c r="C492" s="74">
        <v>110</v>
      </c>
      <c r="D492" s="71" t="s">
        <v>1085</v>
      </c>
      <c r="E492" s="74">
        <f t="shared" si="7"/>
        <v>2023</v>
      </c>
      <c r="F492" s="71" t="s">
        <v>1128</v>
      </c>
      <c r="G492" s="75" t="s">
        <v>17</v>
      </c>
      <c r="H492" s="72" t="s">
        <v>1036</v>
      </c>
      <c r="I492" s="76" t="e">
        <f>'10'!#REF!</f>
        <v>#REF!</v>
      </c>
      <c r="J492" s="70" t="s">
        <v>4961</v>
      </c>
      <c r="K492" s="70" t="str">
        <f>INDEX(PA_EXTRACAOITEM!D:D,MATCH(F492,PA_EXTRACAOITEM!B:B,0),0)</f>
        <v>Retida - Junho</v>
      </c>
    </row>
    <row r="493" spans="2:11" ht="15">
      <c r="B493" s="75" t="str">
        <f>INDEX(SUM!D:D,MATCH(SUM!$F$3,SUM!B:B,0),0)</f>
        <v>P005</v>
      </c>
      <c r="C493" s="74">
        <v>110</v>
      </c>
      <c r="D493" s="71" t="s">
        <v>1085</v>
      </c>
      <c r="E493" s="74">
        <f t="shared" si="7"/>
        <v>2023</v>
      </c>
      <c r="F493" s="71" t="s">
        <v>1129</v>
      </c>
      <c r="G493" s="75" t="s">
        <v>17</v>
      </c>
      <c r="H493" s="72" t="s">
        <v>1037</v>
      </c>
      <c r="I493" s="76">
        <f>'10'!D21</f>
        <v>17844.2</v>
      </c>
      <c r="J493" s="70" t="s">
        <v>4961</v>
      </c>
      <c r="K493" s="70" t="str">
        <f>INDEX(PA_EXTRACAOITEM!D:D,MATCH(F493,PA_EXTRACAOITEM!B:B,0),0)</f>
        <v>Retida - Julho</v>
      </c>
    </row>
    <row r="494" spans="2:11" ht="15">
      <c r="B494" s="75" t="str">
        <f>INDEX(SUM!D:D,MATCH(SUM!$F$3,SUM!B:B,0),0)</f>
        <v>P005</v>
      </c>
      <c r="C494" s="74">
        <v>110</v>
      </c>
      <c r="D494" s="71" t="s">
        <v>1085</v>
      </c>
      <c r="E494" s="74">
        <f t="shared" si="7"/>
        <v>2023</v>
      </c>
      <c r="F494" s="71" t="s">
        <v>1130</v>
      </c>
      <c r="G494" s="75" t="s">
        <v>17</v>
      </c>
      <c r="H494" s="72" t="s">
        <v>1038</v>
      </c>
      <c r="I494" s="76">
        <f>'10'!D22</f>
        <v>17409.4</v>
      </c>
      <c r="J494" s="70" t="s">
        <v>4961</v>
      </c>
      <c r="K494" s="70" t="str">
        <f>INDEX(PA_EXTRACAOITEM!D:D,MATCH(F494,PA_EXTRACAOITEM!B:B,0),0)</f>
        <v>Retida - Agosto</v>
      </c>
    </row>
    <row r="495" spans="2:11" ht="15">
      <c r="B495" s="75" t="str">
        <f>INDEX(SUM!D:D,MATCH(SUM!$F$3,SUM!B:B,0),0)</f>
        <v>P005</v>
      </c>
      <c r="C495" s="74">
        <v>110</v>
      </c>
      <c r="D495" s="71" t="s">
        <v>1085</v>
      </c>
      <c r="E495" s="74">
        <f t="shared" si="7"/>
        <v>2023</v>
      </c>
      <c r="F495" s="71" t="s">
        <v>1131</v>
      </c>
      <c r="G495" s="75" t="s">
        <v>17</v>
      </c>
      <c r="H495" s="72" t="s">
        <v>1039</v>
      </c>
      <c r="I495" s="76">
        <f>'10'!D23</f>
        <v>18509.4</v>
      </c>
      <c r="J495" s="70" t="s">
        <v>4961</v>
      </c>
      <c r="K495" s="70" t="str">
        <f>INDEX(PA_EXTRACAOITEM!D:D,MATCH(F495,PA_EXTRACAOITEM!B:B,0),0)</f>
        <v>Retida - Setembro</v>
      </c>
    </row>
    <row r="496" spans="2:11" ht="15">
      <c r="B496" s="75" t="str">
        <f>INDEX(SUM!D:D,MATCH(SUM!$F$3,SUM!B:B,0),0)</f>
        <v>P005</v>
      </c>
      <c r="C496" s="74">
        <v>110</v>
      </c>
      <c r="D496" s="71" t="s">
        <v>1085</v>
      </c>
      <c r="E496" s="74">
        <f t="shared" si="7"/>
        <v>2023</v>
      </c>
      <c r="F496" s="71" t="s">
        <v>1132</v>
      </c>
      <c r="G496" s="75" t="s">
        <v>17</v>
      </c>
      <c r="H496" s="72" t="s">
        <v>1040</v>
      </c>
      <c r="I496" s="76">
        <f>'10'!D24</f>
        <v>17959.4</v>
      </c>
      <c r="J496" s="70" t="s">
        <v>4961</v>
      </c>
      <c r="K496" s="70" t="str">
        <f>INDEX(PA_EXTRACAOITEM!D:D,MATCH(F496,PA_EXTRACAOITEM!B:B,0),0)</f>
        <v>Retida - Outubro</v>
      </c>
    </row>
    <row r="497" spans="2:11" ht="15">
      <c r="B497" s="75" t="str">
        <f>INDEX(SUM!D:D,MATCH(SUM!$F$3,SUM!B:B,0),0)</f>
        <v>P005</v>
      </c>
      <c r="C497" s="74">
        <v>110</v>
      </c>
      <c r="D497" s="71" t="s">
        <v>1085</v>
      </c>
      <c r="E497" s="74">
        <f t="shared" si="7"/>
        <v>2023</v>
      </c>
      <c r="F497" s="71" t="s">
        <v>1133</v>
      </c>
      <c r="G497" s="75" t="s">
        <v>17</v>
      </c>
      <c r="H497" s="72" t="s">
        <v>1041</v>
      </c>
      <c r="I497" s="76">
        <f>'10'!D25</f>
        <v>17959.4</v>
      </c>
      <c r="J497" s="70" t="s">
        <v>4961</v>
      </c>
      <c r="K497" s="70" t="str">
        <f>INDEX(PA_EXTRACAOITEM!D:D,MATCH(F497,PA_EXTRACAOITEM!B:B,0),0)</f>
        <v>Retida - Novembro</v>
      </c>
    </row>
    <row r="498" spans="2:11" ht="15">
      <c r="B498" s="75" t="str">
        <f>INDEX(SUM!D:D,MATCH(SUM!$F$3,SUM!B:B,0),0)</f>
        <v>P005</v>
      </c>
      <c r="C498" s="74">
        <v>110</v>
      </c>
      <c r="D498" s="71" t="s">
        <v>1085</v>
      </c>
      <c r="E498" s="74">
        <f t="shared" si="7"/>
        <v>2023</v>
      </c>
      <c r="F498" s="71" t="s">
        <v>1134</v>
      </c>
      <c r="G498" s="75" t="s">
        <v>17</v>
      </c>
      <c r="H498" s="72" t="s">
        <v>1042</v>
      </c>
      <c r="I498" s="76">
        <f>'10'!D26</f>
        <v>16920.32</v>
      </c>
      <c r="J498" s="70" t="s">
        <v>4961</v>
      </c>
      <c r="K498" s="70" t="str">
        <f>INDEX(PA_EXTRACAOITEM!D:D,MATCH(F498,PA_EXTRACAOITEM!B:B,0),0)</f>
        <v>Retida - Dezembro</v>
      </c>
    </row>
    <row r="499" spans="2:11" ht="15">
      <c r="B499" s="75" t="str">
        <f>INDEX(SUM!D:D,MATCH(SUM!$F$3,SUM!B:B,0),0)</f>
        <v>P005</v>
      </c>
      <c r="C499" s="74">
        <v>110</v>
      </c>
      <c r="D499" s="71" t="s">
        <v>1085</v>
      </c>
      <c r="E499" s="74">
        <f t="shared" si="7"/>
        <v>2023</v>
      </c>
      <c r="F499" s="71" t="s">
        <v>1135</v>
      </c>
      <c r="G499" s="75" t="s">
        <v>17</v>
      </c>
      <c r="H499" s="72" t="s">
        <v>1043</v>
      </c>
      <c r="I499" s="76">
        <f>'10'!D27</f>
        <v>2852.05</v>
      </c>
      <c r="J499" s="70" t="s">
        <v>4961</v>
      </c>
      <c r="K499" s="70" t="str">
        <f>INDEX(PA_EXTRACAOITEM!D:D,MATCH(F499,PA_EXTRACAOITEM!B:B,0),0)</f>
        <v>Retida - 13° Salário</v>
      </c>
    </row>
    <row r="500" spans="2:11" ht="15">
      <c r="B500" s="75" t="str">
        <f>INDEX(SUM!D:D,MATCH(SUM!$F$3,SUM!B:B,0),0)</f>
        <v>P005</v>
      </c>
      <c r="C500" s="74">
        <v>110</v>
      </c>
      <c r="D500" s="71" t="s">
        <v>1085</v>
      </c>
      <c r="E500" s="74">
        <f t="shared" si="7"/>
        <v>2023</v>
      </c>
      <c r="F500" s="71" t="s">
        <v>1136</v>
      </c>
      <c r="G500" s="75" t="s">
        <v>17</v>
      </c>
      <c r="H500" s="72" t="s">
        <v>1044</v>
      </c>
      <c r="I500" s="76">
        <f>'10'!E15</f>
        <v>18808.4</v>
      </c>
      <c r="J500" s="70" t="s">
        <v>4961</v>
      </c>
      <c r="K500" s="70" t="str">
        <f>INDEX(PA_EXTRACAOITEM!D:D,MATCH(F500,PA_EXTRACAOITEM!B:B,0),0)</f>
        <v>Contabilizada - Janeiro</v>
      </c>
    </row>
    <row r="501" spans="2:11" ht="15">
      <c r="B501" s="75" t="str">
        <f>INDEX(SUM!D:D,MATCH(SUM!$F$3,SUM!B:B,0),0)</f>
        <v>P005</v>
      </c>
      <c r="C501" s="74">
        <v>110</v>
      </c>
      <c r="D501" s="71" t="s">
        <v>1085</v>
      </c>
      <c r="E501" s="74">
        <f t="shared" si="7"/>
        <v>2023</v>
      </c>
      <c r="F501" s="71" t="s">
        <v>1137</v>
      </c>
      <c r="G501" s="75" t="s">
        <v>17</v>
      </c>
      <c r="H501" s="72" t="s">
        <v>1045</v>
      </c>
      <c r="I501" s="76">
        <f>'10'!E16</f>
        <v>20238.4</v>
      </c>
      <c r="J501" s="70" t="s">
        <v>4961</v>
      </c>
      <c r="K501" s="70" t="str">
        <f>INDEX(PA_EXTRACAOITEM!D:D,MATCH(F501,PA_EXTRACAOITEM!B:B,0),0)</f>
        <v>Contabilizada - Fevereiro</v>
      </c>
    </row>
    <row r="502" spans="2:11" ht="15">
      <c r="B502" s="75" t="str">
        <f>INDEX(SUM!D:D,MATCH(SUM!$F$3,SUM!B:B,0),0)</f>
        <v>P005</v>
      </c>
      <c r="C502" s="74">
        <v>110</v>
      </c>
      <c r="D502" s="71" t="s">
        <v>1085</v>
      </c>
      <c r="E502" s="74">
        <f t="shared" si="7"/>
        <v>2023</v>
      </c>
      <c r="F502" s="71" t="s">
        <v>1138</v>
      </c>
      <c r="G502" s="75" t="s">
        <v>17</v>
      </c>
      <c r="H502" s="72" t="s">
        <v>1046</v>
      </c>
      <c r="I502" s="76">
        <f>'10'!E17</f>
        <v>20022.6</v>
      </c>
      <c r="J502" s="70" t="s">
        <v>4961</v>
      </c>
      <c r="K502" s="70" t="str">
        <f>INDEX(PA_EXTRACAOITEM!D:D,MATCH(F502,PA_EXTRACAOITEM!B:B,0),0)</f>
        <v>Contabilizada - Março</v>
      </c>
    </row>
    <row r="503" spans="2:11" ht="15">
      <c r="B503" s="75" t="str">
        <f>INDEX(SUM!D:D,MATCH(SUM!$F$3,SUM!B:B,0),0)</f>
        <v>P005</v>
      </c>
      <c r="C503" s="74">
        <v>110</v>
      </c>
      <c r="D503" s="71" t="s">
        <v>1085</v>
      </c>
      <c r="E503" s="74">
        <f t="shared" si="7"/>
        <v>2023</v>
      </c>
      <c r="F503" s="71" t="s">
        <v>1139</v>
      </c>
      <c r="G503" s="75" t="s">
        <v>17</v>
      </c>
      <c r="H503" s="72" t="s">
        <v>1047</v>
      </c>
      <c r="I503" s="76">
        <f>'10'!E18</f>
        <v>17696.06</v>
      </c>
      <c r="J503" s="70" t="s">
        <v>4961</v>
      </c>
      <c r="K503" s="70" t="str">
        <f>INDEX(PA_EXTRACAOITEM!D:D,MATCH(F503,PA_EXTRACAOITEM!B:B,0),0)</f>
        <v>Contabilizada - Abril</v>
      </c>
    </row>
    <row r="504" spans="2:11" ht="15">
      <c r="B504" s="75" t="str">
        <f>INDEX(SUM!D:D,MATCH(SUM!$F$3,SUM!B:B,0),0)</f>
        <v>P005</v>
      </c>
      <c r="C504" s="74">
        <v>110</v>
      </c>
      <c r="D504" s="71" t="s">
        <v>1085</v>
      </c>
      <c r="E504" s="74">
        <f t="shared" si="7"/>
        <v>2023</v>
      </c>
      <c r="F504" s="71" t="s">
        <v>1140</v>
      </c>
      <c r="G504" s="75" t="s">
        <v>17</v>
      </c>
      <c r="H504" s="72" t="s">
        <v>1048</v>
      </c>
      <c r="I504" s="76">
        <f>'10'!E19</f>
        <v>17745.2</v>
      </c>
      <c r="J504" s="70" t="s">
        <v>4961</v>
      </c>
      <c r="K504" s="70" t="str">
        <f>INDEX(PA_EXTRACAOITEM!D:D,MATCH(F504,PA_EXTRACAOITEM!B:B,0),0)</f>
        <v>Contabilizada - Maio</v>
      </c>
    </row>
    <row r="505" spans="2:11" ht="15">
      <c r="B505" s="75" t="str">
        <f>INDEX(SUM!D:D,MATCH(SUM!$F$3,SUM!B:B,0),0)</f>
        <v>P005</v>
      </c>
      <c r="C505" s="74">
        <v>110</v>
      </c>
      <c r="D505" s="71" t="s">
        <v>1085</v>
      </c>
      <c r="E505" s="74">
        <f t="shared" si="7"/>
        <v>2023</v>
      </c>
      <c r="F505" s="71" t="s">
        <v>1141</v>
      </c>
      <c r="G505" s="75" t="s">
        <v>17</v>
      </c>
      <c r="H505" s="72" t="s">
        <v>1049</v>
      </c>
      <c r="I505" s="76">
        <f>'10'!E20</f>
        <v>17745.2</v>
      </c>
      <c r="J505" s="70" t="s">
        <v>4961</v>
      </c>
      <c r="K505" s="70" t="str">
        <f>INDEX(PA_EXTRACAOITEM!D:D,MATCH(F505,PA_EXTRACAOITEM!B:B,0),0)</f>
        <v>Contabilizada - Junho</v>
      </c>
    </row>
    <row r="506" spans="2:11" ht="15">
      <c r="B506" s="75" t="str">
        <f>INDEX(SUM!D:D,MATCH(SUM!$F$3,SUM!B:B,0),0)</f>
        <v>P005</v>
      </c>
      <c r="C506" s="74">
        <v>110</v>
      </c>
      <c r="D506" s="71" t="s">
        <v>1085</v>
      </c>
      <c r="E506" s="74">
        <f t="shared" si="7"/>
        <v>2023</v>
      </c>
      <c r="F506" s="71" t="s">
        <v>1142</v>
      </c>
      <c r="G506" s="75" t="s">
        <v>17</v>
      </c>
      <c r="H506" s="72" t="s">
        <v>1050</v>
      </c>
      <c r="I506" s="76">
        <f>'10'!E21</f>
        <v>17844.2</v>
      </c>
      <c r="J506" s="70" t="s">
        <v>4961</v>
      </c>
      <c r="K506" s="70" t="str">
        <f>INDEX(PA_EXTRACAOITEM!D:D,MATCH(F506,PA_EXTRACAOITEM!B:B,0),0)</f>
        <v>Contabilizada - Julho</v>
      </c>
    </row>
    <row r="507" spans="2:11" ht="15">
      <c r="B507" s="75" t="str">
        <f>INDEX(SUM!D:D,MATCH(SUM!$F$3,SUM!B:B,0),0)</f>
        <v>P005</v>
      </c>
      <c r="C507" s="74">
        <v>110</v>
      </c>
      <c r="D507" s="71" t="s">
        <v>1085</v>
      </c>
      <c r="E507" s="74">
        <f t="shared" si="7"/>
        <v>2023</v>
      </c>
      <c r="F507" s="71" t="s">
        <v>1143</v>
      </c>
      <c r="G507" s="75" t="s">
        <v>17</v>
      </c>
      <c r="H507" s="72" t="s">
        <v>1051</v>
      </c>
      <c r="I507" s="76">
        <f>'10'!E22</f>
        <v>17409.4</v>
      </c>
      <c r="J507" s="70" t="s">
        <v>4961</v>
      </c>
      <c r="K507" s="70" t="str">
        <f>INDEX(PA_EXTRACAOITEM!D:D,MATCH(F507,PA_EXTRACAOITEM!B:B,0),0)</f>
        <v>Contabilizada - Agosto</v>
      </c>
    </row>
    <row r="508" spans="2:11" ht="15">
      <c r="B508" s="75" t="str">
        <f>INDEX(SUM!D:D,MATCH(SUM!$F$3,SUM!B:B,0),0)</f>
        <v>P005</v>
      </c>
      <c r="C508" s="74">
        <v>110</v>
      </c>
      <c r="D508" s="71" t="s">
        <v>1085</v>
      </c>
      <c r="E508" s="74">
        <f t="shared" si="7"/>
        <v>2023</v>
      </c>
      <c r="F508" s="71" t="s">
        <v>1144</v>
      </c>
      <c r="G508" s="75" t="s">
        <v>17</v>
      </c>
      <c r="H508" s="72" t="s">
        <v>1052</v>
      </c>
      <c r="I508" s="76">
        <f>'10'!E23</f>
        <v>18509.4</v>
      </c>
      <c r="J508" s="70" t="s">
        <v>4961</v>
      </c>
      <c r="K508" s="70" t="str">
        <f>INDEX(PA_EXTRACAOITEM!D:D,MATCH(F508,PA_EXTRACAOITEM!B:B,0),0)</f>
        <v>Contabilizada - Setembro</v>
      </c>
    </row>
    <row r="509" spans="2:11" ht="15">
      <c r="B509" s="75" t="str">
        <f>INDEX(SUM!D:D,MATCH(SUM!$F$3,SUM!B:B,0),0)</f>
        <v>P005</v>
      </c>
      <c r="C509" s="74">
        <v>110</v>
      </c>
      <c r="D509" s="71" t="s">
        <v>1085</v>
      </c>
      <c r="E509" s="74">
        <f t="shared" si="7"/>
        <v>2023</v>
      </c>
      <c r="F509" s="71" t="s">
        <v>1145</v>
      </c>
      <c r="G509" s="75" t="s">
        <v>17</v>
      </c>
      <c r="H509" s="72" t="s">
        <v>1053</v>
      </c>
      <c r="I509" s="76">
        <f>'10'!E24</f>
        <v>17959.4</v>
      </c>
      <c r="J509" s="70" t="s">
        <v>4961</v>
      </c>
      <c r="K509" s="70" t="str">
        <f>INDEX(PA_EXTRACAOITEM!D:D,MATCH(F509,PA_EXTRACAOITEM!B:B,0),0)</f>
        <v>Contabilizada - Outubro</v>
      </c>
    </row>
    <row r="510" spans="2:11" ht="15">
      <c r="B510" s="75" t="str">
        <f>INDEX(SUM!D:D,MATCH(SUM!$F$3,SUM!B:B,0),0)</f>
        <v>P005</v>
      </c>
      <c r="C510" s="74">
        <v>110</v>
      </c>
      <c r="D510" s="71" t="s">
        <v>1085</v>
      </c>
      <c r="E510" s="74">
        <f t="shared" si="7"/>
        <v>2023</v>
      </c>
      <c r="F510" s="71" t="s">
        <v>1146</v>
      </c>
      <c r="G510" s="75" t="s">
        <v>17</v>
      </c>
      <c r="H510" s="72" t="s">
        <v>1054</v>
      </c>
      <c r="I510" s="76">
        <f>'10'!E25</f>
        <v>17959.4</v>
      </c>
      <c r="J510" s="70" t="s">
        <v>4961</v>
      </c>
      <c r="K510" s="70" t="str">
        <f>INDEX(PA_EXTRACAOITEM!D:D,MATCH(F510,PA_EXTRACAOITEM!B:B,0),0)</f>
        <v>Contabilizada - Novembro</v>
      </c>
    </row>
    <row r="511" spans="2:11" ht="15">
      <c r="B511" s="75" t="str">
        <f>INDEX(SUM!D:D,MATCH(SUM!$F$3,SUM!B:B,0),0)</f>
        <v>P005</v>
      </c>
      <c r="C511" s="74">
        <v>110</v>
      </c>
      <c r="D511" s="71" t="s">
        <v>1085</v>
      </c>
      <c r="E511" s="74">
        <f t="shared" si="7"/>
        <v>2023</v>
      </c>
      <c r="F511" s="71" t="s">
        <v>1147</v>
      </c>
      <c r="G511" s="75" t="s">
        <v>17</v>
      </c>
      <c r="H511" s="72" t="s">
        <v>1055</v>
      </c>
      <c r="I511" s="76">
        <f>'10'!E26</f>
        <v>16920.32</v>
      </c>
      <c r="J511" s="70" t="s">
        <v>4961</v>
      </c>
      <c r="K511" s="70" t="str">
        <f>INDEX(PA_EXTRACAOITEM!D:D,MATCH(F511,PA_EXTRACAOITEM!B:B,0),0)</f>
        <v>Contabilizada - Dezembro</v>
      </c>
    </row>
    <row r="512" spans="2:11" ht="15">
      <c r="B512" s="75" t="str">
        <f>INDEX(SUM!D:D,MATCH(SUM!$F$3,SUM!B:B,0),0)</f>
        <v>P005</v>
      </c>
      <c r="C512" s="74">
        <v>110</v>
      </c>
      <c r="D512" s="71" t="s">
        <v>1085</v>
      </c>
      <c r="E512" s="74">
        <f t="shared" si="7"/>
        <v>2023</v>
      </c>
      <c r="F512" s="71" t="s">
        <v>1148</v>
      </c>
      <c r="G512" s="75" t="s">
        <v>17</v>
      </c>
      <c r="H512" s="72" t="s">
        <v>1056</v>
      </c>
      <c r="I512" s="76">
        <f>'10'!E27</f>
        <v>2852.05</v>
      </c>
      <c r="J512" s="70" t="s">
        <v>4961</v>
      </c>
      <c r="K512" s="70" t="str">
        <f>INDEX(PA_EXTRACAOITEM!D:D,MATCH(F512,PA_EXTRACAOITEM!B:B,0),0)</f>
        <v>Contabilizada - 13° Salário</v>
      </c>
    </row>
    <row r="513" spans="2:11" ht="15">
      <c r="B513" s="75" t="str">
        <f>INDEX(SUM!D:D,MATCH(SUM!$F$3,SUM!B:B,0),0)</f>
        <v>P005</v>
      </c>
      <c r="C513" s="74">
        <v>110</v>
      </c>
      <c r="D513" s="71" t="s">
        <v>1085</v>
      </c>
      <c r="E513" s="74">
        <f t="shared" si="7"/>
        <v>2023</v>
      </c>
      <c r="F513" s="71" t="s">
        <v>1149</v>
      </c>
      <c r="G513" s="75" t="s">
        <v>17</v>
      </c>
      <c r="H513" s="72" t="s">
        <v>1094</v>
      </c>
      <c r="I513" s="76">
        <f>'10'!F15</f>
        <v>18808.4</v>
      </c>
      <c r="J513" s="70" t="s">
        <v>4961</v>
      </c>
      <c r="K513" s="70" t="str">
        <f>INDEX(PA_EXTRACAOITEM!D:D,MATCH(F513,PA_EXTRACAOITEM!B:B,0),0)</f>
        <v>Recolhimento (Valor Principal) - Janeiro</v>
      </c>
    </row>
    <row r="514" spans="2:11" ht="15">
      <c r="B514" s="75" t="str">
        <f>INDEX(SUM!D:D,MATCH(SUM!$F$3,SUM!B:B,0),0)</f>
        <v>P005</v>
      </c>
      <c r="C514" s="74">
        <v>110</v>
      </c>
      <c r="D514" s="71" t="s">
        <v>1085</v>
      </c>
      <c r="E514" s="74">
        <f aca="true" t="shared" si="8" ref="E514:E577">$E$3</f>
        <v>2023</v>
      </c>
      <c r="F514" s="71" t="s">
        <v>1150</v>
      </c>
      <c r="G514" s="75" t="s">
        <v>17</v>
      </c>
      <c r="H514" s="72" t="s">
        <v>1095</v>
      </c>
      <c r="I514" s="76">
        <f>'10'!F16</f>
        <v>20238.4</v>
      </c>
      <c r="J514" s="70" t="s">
        <v>4961</v>
      </c>
      <c r="K514" s="70" t="str">
        <f>INDEX(PA_EXTRACAOITEM!D:D,MATCH(F514,PA_EXTRACAOITEM!B:B,0),0)</f>
        <v>Recolhimento (Valor Principal) - Fevereiro</v>
      </c>
    </row>
    <row r="515" spans="2:11" ht="15">
      <c r="B515" s="75" t="str">
        <f>INDEX(SUM!D:D,MATCH(SUM!$F$3,SUM!B:B,0),0)</f>
        <v>P005</v>
      </c>
      <c r="C515" s="74">
        <v>110</v>
      </c>
      <c r="D515" s="71" t="s">
        <v>1085</v>
      </c>
      <c r="E515" s="74">
        <f t="shared" si="8"/>
        <v>2023</v>
      </c>
      <c r="F515" s="71" t="s">
        <v>1151</v>
      </c>
      <c r="G515" s="75" t="s">
        <v>17</v>
      </c>
      <c r="H515" s="72" t="s">
        <v>1096</v>
      </c>
      <c r="I515" s="76">
        <f>'10'!F17</f>
        <v>20022.6</v>
      </c>
      <c r="J515" s="70" t="s">
        <v>4961</v>
      </c>
      <c r="K515" s="70" t="str">
        <f>INDEX(PA_EXTRACAOITEM!D:D,MATCH(F515,PA_EXTRACAOITEM!B:B,0),0)</f>
        <v>Recolhimento (Valor Principal) - Março</v>
      </c>
    </row>
    <row r="516" spans="2:11" ht="15">
      <c r="B516" s="75" t="str">
        <f>INDEX(SUM!D:D,MATCH(SUM!$F$3,SUM!B:B,0),0)</f>
        <v>P005</v>
      </c>
      <c r="C516" s="74">
        <v>110</v>
      </c>
      <c r="D516" s="71" t="s">
        <v>1085</v>
      </c>
      <c r="E516" s="74">
        <f t="shared" si="8"/>
        <v>2023</v>
      </c>
      <c r="F516" s="71" t="s">
        <v>1152</v>
      </c>
      <c r="G516" s="75" t="s">
        <v>17</v>
      </c>
      <c r="H516" s="72" t="s">
        <v>1097</v>
      </c>
      <c r="I516" s="76">
        <f>'10'!F18</f>
        <v>17696.06</v>
      </c>
      <c r="J516" s="70" t="s">
        <v>4961</v>
      </c>
      <c r="K516" s="70" t="str">
        <f>INDEX(PA_EXTRACAOITEM!D:D,MATCH(F516,PA_EXTRACAOITEM!B:B,0),0)</f>
        <v>Recolhimento (Valor Principal) - Abril</v>
      </c>
    </row>
    <row r="517" spans="2:11" ht="15">
      <c r="B517" s="75" t="str">
        <f>INDEX(SUM!D:D,MATCH(SUM!$F$3,SUM!B:B,0),0)</f>
        <v>P005</v>
      </c>
      <c r="C517" s="74">
        <v>110</v>
      </c>
      <c r="D517" s="71" t="s">
        <v>1085</v>
      </c>
      <c r="E517" s="74">
        <f t="shared" si="8"/>
        <v>2023</v>
      </c>
      <c r="F517" s="71" t="s">
        <v>1153</v>
      </c>
      <c r="G517" s="75" t="s">
        <v>17</v>
      </c>
      <c r="H517" s="72" t="s">
        <v>1098</v>
      </c>
      <c r="I517" s="76">
        <f>'10'!F19</f>
        <v>17745.2</v>
      </c>
      <c r="J517" s="70" t="s">
        <v>4961</v>
      </c>
      <c r="K517" s="70" t="str">
        <f>INDEX(PA_EXTRACAOITEM!D:D,MATCH(F517,PA_EXTRACAOITEM!B:B,0),0)</f>
        <v>Recolhimento (Valor Principal) - Maio</v>
      </c>
    </row>
    <row r="518" spans="2:11" ht="15">
      <c r="B518" s="75" t="str">
        <f>INDEX(SUM!D:D,MATCH(SUM!$F$3,SUM!B:B,0),0)</f>
        <v>P005</v>
      </c>
      <c r="C518" s="74">
        <v>110</v>
      </c>
      <c r="D518" s="71" t="s">
        <v>1085</v>
      </c>
      <c r="E518" s="74">
        <f t="shared" si="8"/>
        <v>2023</v>
      </c>
      <c r="F518" s="71" t="s">
        <v>1154</v>
      </c>
      <c r="G518" s="75" t="s">
        <v>17</v>
      </c>
      <c r="H518" s="72" t="s">
        <v>1099</v>
      </c>
      <c r="I518" s="76">
        <f>'10'!F20</f>
        <v>17745.2</v>
      </c>
      <c r="J518" s="70" t="s">
        <v>4961</v>
      </c>
      <c r="K518" s="70" t="str">
        <f>INDEX(PA_EXTRACAOITEM!D:D,MATCH(F518,PA_EXTRACAOITEM!B:B,0),0)</f>
        <v>Recolhimento (Valor Principal) - Junho</v>
      </c>
    </row>
    <row r="519" spans="2:11" ht="15">
      <c r="B519" s="75" t="str">
        <f>INDEX(SUM!D:D,MATCH(SUM!$F$3,SUM!B:B,0),0)</f>
        <v>P005</v>
      </c>
      <c r="C519" s="74">
        <v>110</v>
      </c>
      <c r="D519" s="71" t="s">
        <v>1085</v>
      </c>
      <c r="E519" s="74">
        <f t="shared" si="8"/>
        <v>2023</v>
      </c>
      <c r="F519" s="71" t="s">
        <v>1155</v>
      </c>
      <c r="G519" s="75" t="s">
        <v>17</v>
      </c>
      <c r="H519" s="72" t="s">
        <v>1100</v>
      </c>
      <c r="I519" s="76">
        <f>'10'!F21</f>
        <v>17844.2</v>
      </c>
      <c r="J519" s="70" t="s">
        <v>4961</v>
      </c>
      <c r="K519" s="70" t="str">
        <f>INDEX(PA_EXTRACAOITEM!D:D,MATCH(F519,PA_EXTRACAOITEM!B:B,0),0)</f>
        <v>Recolhimento (Valor Principal) - Julho</v>
      </c>
    </row>
    <row r="520" spans="2:11" ht="15">
      <c r="B520" s="75" t="str">
        <f>INDEX(SUM!D:D,MATCH(SUM!$F$3,SUM!B:B,0),0)</f>
        <v>P005</v>
      </c>
      <c r="C520" s="74">
        <v>110</v>
      </c>
      <c r="D520" s="71" t="s">
        <v>1085</v>
      </c>
      <c r="E520" s="74">
        <f t="shared" si="8"/>
        <v>2023</v>
      </c>
      <c r="F520" s="71" t="s">
        <v>1156</v>
      </c>
      <c r="G520" s="75" t="s">
        <v>17</v>
      </c>
      <c r="H520" s="72" t="s">
        <v>1101</v>
      </c>
      <c r="I520" s="76">
        <f>'10'!F22</f>
        <v>17409.4</v>
      </c>
      <c r="J520" s="70" t="s">
        <v>4961</v>
      </c>
      <c r="K520" s="70" t="str">
        <f>INDEX(PA_EXTRACAOITEM!D:D,MATCH(F520,PA_EXTRACAOITEM!B:B,0),0)</f>
        <v>Recolhimento (Valor Principal) - Agosto</v>
      </c>
    </row>
    <row r="521" spans="2:11" ht="15">
      <c r="B521" s="75" t="str">
        <f>INDEX(SUM!D:D,MATCH(SUM!$F$3,SUM!B:B,0),0)</f>
        <v>P005</v>
      </c>
      <c r="C521" s="74">
        <v>110</v>
      </c>
      <c r="D521" s="71" t="s">
        <v>1085</v>
      </c>
      <c r="E521" s="74">
        <f t="shared" si="8"/>
        <v>2023</v>
      </c>
      <c r="F521" s="71" t="s">
        <v>1157</v>
      </c>
      <c r="G521" s="75" t="s">
        <v>17</v>
      </c>
      <c r="H521" s="72" t="s">
        <v>1102</v>
      </c>
      <c r="I521" s="76">
        <f>'10'!F23</f>
        <v>18509.4</v>
      </c>
      <c r="J521" s="70" t="s">
        <v>4961</v>
      </c>
      <c r="K521" s="70" t="str">
        <f>INDEX(PA_EXTRACAOITEM!D:D,MATCH(F521,PA_EXTRACAOITEM!B:B,0),0)</f>
        <v>Recolhimento (Valor Principal) - Setembro</v>
      </c>
    </row>
    <row r="522" spans="2:11" ht="15">
      <c r="B522" s="75" t="str">
        <f>INDEX(SUM!D:D,MATCH(SUM!$F$3,SUM!B:B,0),0)</f>
        <v>P005</v>
      </c>
      <c r="C522" s="74">
        <v>110</v>
      </c>
      <c r="D522" s="71" t="s">
        <v>1085</v>
      </c>
      <c r="E522" s="74">
        <f t="shared" si="8"/>
        <v>2023</v>
      </c>
      <c r="F522" s="71" t="s">
        <v>1158</v>
      </c>
      <c r="G522" s="75" t="s">
        <v>17</v>
      </c>
      <c r="H522" s="72" t="s">
        <v>1103</v>
      </c>
      <c r="I522" s="76">
        <f>'10'!F24</f>
        <v>17959.4</v>
      </c>
      <c r="J522" s="70" t="s">
        <v>4961</v>
      </c>
      <c r="K522" s="70" t="str">
        <f>INDEX(PA_EXTRACAOITEM!D:D,MATCH(F522,PA_EXTRACAOITEM!B:B,0),0)</f>
        <v>Recolhimento (Valor Principal) - Outubro</v>
      </c>
    </row>
    <row r="523" spans="2:11" ht="15">
      <c r="B523" s="75" t="str">
        <f>INDEX(SUM!D:D,MATCH(SUM!$F$3,SUM!B:B,0),0)</f>
        <v>P005</v>
      </c>
      <c r="C523" s="74">
        <v>110</v>
      </c>
      <c r="D523" s="71" t="s">
        <v>1085</v>
      </c>
      <c r="E523" s="74">
        <f t="shared" si="8"/>
        <v>2023</v>
      </c>
      <c r="F523" s="71" t="s">
        <v>1159</v>
      </c>
      <c r="G523" s="75" t="s">
        <v>17</v>
      </c>
      <c r="H523" s="72" t="s">
        <v>1104</v>
      </c>
      <c r="I523" s="76">
        <f>'10'!F25</f>
        <v>17959.4</v>
      </c>
      <c r="J523" s="70" t="s">
        <v>4961</v>
      </c>
      <c r="K523" s="70" t="str">
        <f>INDEX(PA_EXTRACAOITEM!D:D,MATCH(F523,PA_EXTRACAOITEM!B:B,0),0)</f>
        <v>Recolhimento (Valor Principal) - Novembro</v>
      </c>
    </row>
    <row r="524" spans="2:11" ht="15">
      <c r="B524" s="75" t="str">
        <f>INDEX(SUM!D:D,MATCH(SUM!$F$3,SUM!B:B,0),0)</f>
        <v>P005</v>
      </c>
      <c r="C524" s="74">
        <v>110</v>
      </c>
      <c r="D524" s="71" t="s">
        <v>1085</v>
      </c>
      <c r="E524" s="74">
        <f t="shared" si="8"/>
        <v>2023</v>
      </c>
      <c r="F524" s="71" t="s">
        <v>1160</v>
      </c>
      <c r="G524" s="75" t="s">
        <v>17</v>
      </c>
      <c r="H524" s="72" t="s">
        <v>1105</v>
      </c>
      <c r="I524" s="76">
        <f>'10'!F26</f>
        <v>16920.32</v>
      </c>
      <c r="J524" s="70" t="s">
        <v>4961</v>
      </c>
      <c r="K524" s="70" t="str">
        <f>INDEX(PA_EXTRACAOITEM!D:D,MATCH(F524,PA_EXTRACAOITEM!B:B,0),0)</f>
        <v>Recolhimento (Valor Principal) - Dezembro</v>
      </c>
    </row>
    <row r="525" spans="2:11" ht="15">
      <c r="B525" s="75" t="str">
        <f>INDEX(SUM!D:D,MATCH(SUM!$F$3,SUM!B:B,0),0)</f>
        <v>P005</v>
      </c>
      <c r="C525" s="74">
        <v>110</v>
      </c>
      <c r="D525" s="71" t="s">
        <v>1085</v>
      </c>
      <c r="E525" s="74">
        <f t="shared" si="8"/>
        <v>2023</v>
      </c>
      <c r="F525" s="71" t="s">
        <v>1161</v>
      </c>
      <c r="G525" s="75" t="s">
        <v>17</v>
      </c>
      <c r="H525" s="72" t="s">
        <v>1106</v>
      </c>
      <c r="I525" s="76">
        <f>'10'!F27</f>
        <v>2852.05</v>
      </c>
      <c r="J525" s="70" t="s">
        <v>4961</v>
      </c>
      <c r="K525" s="70" t="str">
        <f>INDEX(PA_EXTRACAOITEM!D:D,MATCH(F525,PA_EXTRACAOITEM!B:B,0),0)</f>
        <v>Recolhimento (Valor Principal) - 13° Salário</v>
      </c>
    </row>
    <row r="526" spans="2:11" ht="15">
      <c r="B526" s="75" t="str">
        <f>INDEX(SUM!D:D,MATCH(SUM!$F$3,SUM!B:B,0),0)</f>
        <v>P005</v>
      </c>
      <c r="C526" s="74">
        <v>110</v>
      </c>
      <c r="D526" s="71" t="s">
        <v>1085</v>
      </c>
      <c r="E526" s="74">
        <f t="shared" si="8"/>
        <v>2023</v>
      </c>
      <c r="F526" s="71" t="s">
        <v>1162</v>
      </c>
      <c r="G526" s="75" t="s">
        <v>17</v>
      </c>
      <c r="H526" s="72" t="s">
        <v>1107</v>
      </c>
      <c r="I526" s="76">
        <f>'10'!G15</f>
        <v>0</v>
      </c>
      <c r="J526" s="70" t="s">
        <v>4961</v>
      </c>
      <c r="K526" s="70" t="str">
        <f>INDEX(PA_EXTRACAOITEM!D:D,MATCH(F526,PA_EXTRACAOITEM!B:B,0),0)</f>
        <v>Recolhimento (Multas e Juros) - Janeiro</v>
      </c>
    </row>
    <row r="527" spans="2:11" ht="15">
      <c r="B527" s="75" t="str">
        <f>INDEX(SUM!D:D,MATCH(SUM!$F$3,SUM!B:B,0),0)</f>
        <v>P005</v>
      </c>
      <c r="C527" s="74">
        <v>110</v>
      </c>
      <c r="D527" s="71" t="s">
        <v>1085</v>
      </c>
      <c r="E527" s="74">
        <f t="shared" si="8"/>
        <v>2023</v>
      </c>
      <c r="F527" s="71" t="s">
        <v>1163</v>
      </c>
      <c r="G527" s="75" t="s">
        <v>17</v>
      </c>
      <c r="H527" s="72" t="s">
        <v>1108</v>
      </c>
      <c r="I527" s="76">
        <f>'10'!G16</f>
        <v>0</v>
      </c>
      <c r="J527" s="70" t="s">
        <v>4961</v>
      </c>
      <c r="K527" s="70" t="str">
        <f>INDEX(PA_EXTRACAOITEM!D:D,MATCH(F527,PA_EXTRACAOITEM!B:B,0),0)</f>
        <v>Recolhimento (Multas e Juros) - Fevereiro</v>
      </c>
    </row>
    <row r="528" spans="2:11" ht="15">
      <c r="B528" s="75" t="str">
        <f>INDEX(SUM!D:D,MATCH(SUM!$F$3,SUM!B:B,0),0)</f>
        <v>P005</v>
      </c>
      <c r="C528" s="74">
        <v>110</v>
      </c>
      <c r="D528" s="71" t="s">
        <v>1085</v>
      </c>
      <c r="E528" s="74">
        <f t="shared" si="8"/>
        <v>2023</v>
      </c>
      <c r="F528" s="71" t="s">
        <v>1164</v>
      </c>
      <c r="G528" s="75" t="s">
        <v>17</v>
      </c>
      <c r="H528" s="72" t="s">
        <v>1109</v>
      </c>
      <c r="I528" s="76">
        <f>'10'!G17</f>
        <v>0</v>
      </c>
      <c r="J528" s="70" t="s">
        <v>4961</v>
      </c>
      <c r="K528" s="70" t="str">
        <f>INDEX(PA_EXTRACAOITEM!D:D,MATCH(F528,PA_EXTRACAOITEM!B:B,0),0)</f>
        <v>Recolhimento (Multas e Juros) - Março</v>
      </c>
    </row>
    <row r="529" spans="2:11" ht="15">
      <c r="B529" s="75" t="str">
        <f>INDEX(SUM!D:D,MATCH(SUM!$F$3,SUM!B:B,0),0)</f>
        <v>P005</v>
      </c>
      <c r="C529" s="74">
        <v>110</v>
      </c>
      <c r="D529" s="71" t="s">
        <v>1085</v>
      </c>
      <c r="E529" s="74">
        <f t="shared" si="8"/>
        <v>2023</v>
      </c>
      <c r="F529" s="71" t="s">
        <v>1165</v>
      </c>
      <c r="G529" s="75" t="s">
        <v>17</v>
      </c>
      <c r="H529" s="72" t="s">
        <v>1110</v>
      </c>
      <c r="I529" s="76">
        <f>'10'!G18</f>
        <v>0</v>
      </c>
      <c r="J529" s="70" t="s">
        <v>4961</v>
      </c>
      <c r="K529" s="70" t="str">
        <f>INDEX(PA_EXTRACAOITEM!D:D,MATCH(F529,PA_EXTRACAOITEM!B:B,0),0)</f>
        <v>Recolhimento (Multas e Juros) - Abril</v>
      </c>
    </row>
    <row r="530" spans="2:11" ht="15">
      <c r="B530" s="75" t="str">
        <f>INDEX(SUM!D:D,MATCH(SUM!$F$3,SUM!B:B,0),0)</f>
        <v>P005</v>
      </c>
      <c r="C530" s="74">
        <v>110</v>
      </c>
      <c r="D530" s="71" t="s">
        <v>1085</v>
      </c>
      <c r="E530" s="74">
        <f t="shared" si="8"/>
        <v>2023</v>
      </c>
      <c r="F530" s="71" t="s">
        <v>1166</v>
      </c>
      <c r="G530" s="75" t="s">
        <v>17</v>
      </c>
      <c r="H530" s="72" t="s">
        <v>1111</v>
      </c>
      <c r="I530" s="76">
        <f>'10'!G19</f>
        <v>0</v>
      </c>
      <c r="J530" s="70" t="s">
        <v>4961</v>
      </c>
      <c r="K530" s="70" t="str">
        <f>INDEX(PA_EXTRACAOITEM!D:D,MATCH(F530,PA_EXTRACAOITEM!B:B,0),0)</f>
        <v>Recolhimento (Multas e Juros) - Maio</v>
      </c>
    </row>
    <row r="531" spans="2:11" ht="15">
      <c r="B531" s="75" t="str">
        <f>INDEX(SUM!D:D,MATCH(SUM!$F$3,SUM!B:B,0),0)</f>
        <v>P005</v>
      </c>
      <c r="C531" s="74">
        <v>110</v>
      </c>
      <c r="D531" s="71" t="s">
        <v>1085</v>
      </c>
      <c r="E531" s="74">
        <f t="shared" si="8"/>
        <v>2023</v>
      </c>
      <c r="F531" s="71" t="s">
        <v>1167</v>
      </c>
      <c r="G531" s="75" t="s">
        <v>17</v>
      </c>
      <c r="H531" s="72" t="s">
        <v>1112</v>
      </c>
      <c r="I531" s="76">
        <f>'10'!G20</f>
        <v>0</v>
      </c>
      <c r="J531" s="70" t="s">
        <v>4961</v>
      </c>
      <c r="K531" s="70" t="str">
        <f>INDEX(PA_EXTRACAOITEM!D:D,MATCH(F531,PA_EXTRACAOITEM!B:B,0),0)</f>
        <v>Recolhimento (Multas e Juros) - Junho</v>
      </c>
    </row>
    <row r="532" spans="2:11" ht="15">
      <c r="B532" s="75" t="str">
        <f>INDEX(SUM!D:D,MATCH(SUM!$F$3,SUM!B:B,0),0)</f>
        <v>P005</v>
      </c>
      <c r="C532" s="74">
        <v>110</v>
      </c>
      <c r="D532" s="71" t="s">
        <v>1085</v>
      </c>
      <c r="E532" s="74">
        <f t="shared" si="8"/>
        <v>2023</v>
      </c>
      <c r="F532" s="71" t="s">
        <v>1168</v>
      </c>
      <c r="G532" s="75" t="s">
        <v>17</v>
      </c>
      <c r="H532" s="72" t="s">
        <v>1113</v>
      </c>
      <c r="I532" s="76">
        <f>'10'!G21</f>
        <v>0</v>
      </c>
      <c r="J532" s="70" t="s">
        <v>4961</v>
      </c>
      <c r="K532" s="70" t="str">
        <f>INDEX(PA_EXTRACAOITEM!D:D,MATCH(F532,PA_EXTRACAOITEM!B:B,0),0)</f>
        <v>Recolhimento (Multas e Juros) - Julho</v>
      </c>
    </row>
    <row r="533" spans="2:11" ht="15">
      <c r="B533" s="75" t="str">
        <f>INDEX(SUM!D:D,MATCH(SUM!$F$3,SUM!B:B,0),0)</f>
        <v>P005</v>
      </c>
      <c r="C533" s="74">
        <v>110</v>
      </c>
      <c r="D533" s="71" t="s">
        <v>1085</v>
      </c>
      <c r="E533" s="74">
        <f t="shared" si="8"/>
        <v>2023</v>
      </c>
      <c r="F533" s="71" t="s">
        <v>1169</v>
      </c>
      <c r="G533" s="75" t="s">
        <v>17</v>
      </c>
      <c r="H533" s="72" t="s">
        <v>1114</v>
      </c>
      <c r="I533" s="76">
        <f>'10'!G22</f>
        <v>0</v>
      </c>
      <c r="J533" s="70" t="s">
        <v>4961</v>
      </c>
      <c r="K533" s="70" t="str">
        <f>INDEX(PA_EXTRACAOITEM!D:D,MATCH(F533,PA_EXTRACAOITEM!B:B,0),0)</f>
        <v>Recolhimento (Multas e Juros) - Agosto</v>
      </c>
    </row>
    <row r="534" spans="2:11" ht="15">
      <c r="B534" s="75" t="str">
        <f>INDEX(SUM!D:D,MATCH(SUM!$F$3,SUM!B:B,0),0)</f>
        <v>P005</v>
      </c>
      <c r="C534" s="74">
        <v>110</v>
      </c>
      <c r="D534" s="71" t="s">
        <v>1085</v>
      </c>
      <c r="E534" s="74">
        <f t="shared" si="8"/>
        <v>2023</v>
      </c>
      <c r="F534" s="71" t="s">
        <v>1170</v>
      </c>
      <c r="G534" s="75" t="s">
        <v>17</v>
      </c>
      <c r="H534" s="72" t="s">
        <v>1115</v>
      </c>
      <c r="I534" s="76">
        <f>'10'!G23</f>
        <v>0</v>
      </c>
      <c r="J534" s="70" t="s">
        <v>4961</v>
      </c>
      <c r="K534" s="70" t="str">
        <f>INDEX(PA_EXTRACAOITEM!D:D,MATCH(F534,PA_EXTRACAOITEM!B:B,0),0)</f>
        <v>Recolhimento (Multas e Juros) - Setembro</v>
      </c>
    </row>
    <row r="535" spans="2:11" ht="15">
      <c r="B535" s="75" t="str">
        <f>INDEX(SUM!D:D,MATCH(SUM!$F$3,SUM!B:B,0),0)</f>
        <v>P005</v>
      </c>
      <c r="C535" s="74">
        <v>110</v>
      </c>
      <c r="D535" s="71" t="s">
        <v>1085</v>
      </c>
      <c r="E535" s="74">
        <f t="shared" si="8"/>
        <v>2023</v>
      </c>
      <c r="F535" s="71" t="s">
        <v>1171</v>
      </c>
      <c r="G535" s="75" t="s">
        <v>17</v>
      </c>
      <c r="H535" s="72" t="s">
        <v>1116</v>
      </c>
      <c r="I535" s="76">
        <f>'10'!G24</f>
        <v>0</v>
      </c>
      <c r="J535" s="70" t="s">
        <v>4961</v>
      </c>
      <c r="K535" s="70" t="str">
        <f>INDEX(PA_EXTRACAOITEM!D:D,MATCH(F535,PA_EXTRACAOITEM!B:B,0),0)</f>
        <v>Recolhimento (Multas e Juros) - Outubro</v>
      </c>
    </row>
    <row r="536" spans="2:11" ht="15">
      <c r="B536" s="75" t="str">
        <f>INDEX(SUM!D:D,MATCH(SUM!$F$3,SUM!B:B,0),0)</f>
        <v>P005</v>
      </c>
      <c r="C536" s="74">
        <v>110</v>
      </c>
      <c r="D536" s="71" t="s">
        <v>1085</v>
      </c>
      <c r="E536" s="74">
        <f t="shared" si="8"/>
        <v>2023</v>
      </c>
      <c r="F536" s="71" t="s">
        <v>1172</v>
      </c>
      <c r="G536" s="75" t="s">
        <v>17</v>
      </c>
      <c r="H536" s="72" t="s">
        <v>1117</v>
      </c>
      <c r="I536" s="76">
        <f>'10'!G25</f>
        <v>0</v>
      </c>
      <c r="J536" s="70" t="s">
        <v>4961</v>
      </c>
      <c r="K536" s="70" t="str">
        <f>INDEX(PA_EXTRACAOITEM!D:D,MATCH(F536,PA_EXTRACAOITEM!B:B,0),0)</f>
        <v>Recolhimento (Multas e Juros) - Novembro</v>
      </c>
    </row>
    <row r="537" spans="2:11" ht="15">
      <c r="B537" s="75" t="str">
        <f>INDEX(SUM!D:D,MATCH(SUM!$F$3,SUM!B:B,0),0)</f>
        <v>P005</v>
      </c>
      <c r="C537" s="74">
        <v>110</v>
      </c>
      <c r="D537" s="71" t="s">
        <v>1085</v>
      </c>
      <c r="E537" s="74">
        <f t="shared" si="8"/>
        <v>2023</v>
      </c>
      <c r="F537" s="71" t="s">
        <v>1173</v>
      </c>
      <c r="G537" s="75" t="s">
        <v>17</v>
      </c>
      <c r="H537" s="72" t="s">
        <v>1118</v>
      </c>
      <c r="I537" s="76">
        <f>'10'!G26</f>
        <v>0</v>
      </c>
      <c r="J537" s="70" t="s">
        <v>4961</v>
      </c>
      <c r="K537" s="70" t="str">
        <f>INDEX(PA_EXTRACAOITEM!D:D,MATCH(F537,PA_EXTRACAOITEM!B:B,0),0)</f>
        <v>Recolhimento (Multas e Juros) - Dezembro</v>
      </c>
    </row>
    <row r="538" spans="2:11" ht="15">
      <c r="B538" s="75" t="str">
        <f>INDEX(SUM!D:D,MATCH(SUM!$F$3,SUM!B:B,0),0)</f>
        <v>P005</v>
      </c>
      <c r="C538" s="74">
        <v>110</v>
      </c>
      <c r="D538" s="71" t="s">
        <v>1085</v>
      </c>
      <c r="E538" s="74">
        <f t="shared" si="8"/>
        <v>2023</v>
      </c>
      <c r="F538" s="71" t="s">
        <v>1174</v>
      </c>
      <c r="G538" s="75" t="s">
        <v>17</v>
      </c>
      <c r="H538" s="72" t="s">
        <v>1119</v>
      </c>
      <c r="I538" s="76">
        <f>'10'!G27</f>
        <v>0</v>
      </c>
      <c r="J538" s="70" t="s">
        <v>4961</v>
      </c>
      <c r="K538" s="70" t="str">
        <f>INDEX(PA_EXTRACAOITEM!D:D,MATCH(F538,PA_EXTRACAOITEM!B:B,0),0)</f>
        <v>Recolhimento (Multas e Juros) - 13° Salário</v>
      </c>
    </row>
    <row r="539" spans="2:11" ht="15">
      <c r="B539" s="75" t="str">
        <f>INDEX(SUM!D:D,MATCH(SUM!$F$3,SUM!B:B,0),0)</f>
        <v>P005</v>
      </c>
      <c r="C539" s="74">
        <v>111</v>
      </c>
      <c r="D539" s="71" t="s">
        <v>1086</v>
      </c>
      <c r="E539" s="74">
        <f t="shared" si="8"/>
        <v>2023</v>
      </c>
      <c r="F539" s="71" t="s">
        <v>1175</v>
      </c>
      <c r="G539" s="75" t="s">
        <v>17</v>
      </c>
      <c r="H539" s="72" t="s">
        <v>1071</v>
      </c>
      <c r="I539" s="76">
        <f>'10'!D38</f>
        <v>39214.78</v>
      </c>
      <c r="J539" s="70" t="s">
        <v>4961</v>
      </c>
      <c r="K539" s="70" t="str">
        <f>INDEX(PA_EXTRACAOITEM!D:D,MATCH(F539,PA_EXTRACAOITEM!B:B,0),0)</f>
        <v>Devida - Janeiro</v>
      </c>
    </row>
    <row r="540" spans="2:11" ht="15">
      <c r="B540" s="75" t="str">
        <f>INDEX(SUM!D:D,MATCH(SUM!$F$3,SUM!B:B,0),0)</f>
        <v>P005</v>
      </c>
      <c r="C540" s="74">
        <v>111</v>
      </c>
      <c r="D540" s="71" t="s">
        <v>1086</v>
      </c>
      <c r="E540" s="74">
        <f t="shared" si="8"/>
        <v>2023</v>
      </c>
      <c r="F540" s="71" t="s">
        <v>1176</v>
      </c>
      <c r="G540" s="75" t="s">
        <v>17</v>
      </c>
      <c r="H540" s="72" t="s">
        <v>1072</v>
      </c>
      <c r="I540" s="76">
        <f>'10'!D39</f>
        <v>39214.78</v>
      </c>
      <c r="J540" s="70" t="s">
        <v>4961</v>
      </c>
      <c r="K540" s="70" t="str">
        <f>INDEX(PA_EXTRACAOITEM!D:D,MATCH(F540,PA_EXTRACAOITEM!B:B,0),0)</f>
        <v>Devida - Fevereiro</v>
      </c>
    </row>
    <row r="541" spans="2:11" ht="15">
      <c r="B541" s="75" t="str">
        <f>INDEX(SUM!D:D,MATCH(SUM!$F$3,SUM!B:B,0),0)</f>
        <v>P005</v>
      </c>
      <c r="C541" s="74">
        <v>111</v>
      </c>
      <c r="D541" s="71" t="s">
        <v>1086</v>
      </c>
      <c r="E541" s="74">
        <f t="shared" si="8"/>
        <v>2023</v>
      </c>
      <c r="F541" s="71" t="s">
        <v>1177</v>
      </c>
      <c r="G541" s="75" t="s">
        <v>17</v>
      </c>
      <c r="H541" s="72" t="s">
        <v>1073</v>
      </c>
      <c r="I541" s="76">
        <f>'10'!D40</f>
        <v>38667.94</v>
      </c>
      <c r="J541" s="70" t="s">
        <v>4961</v>
      </c>
      <c r="K541" s="70" t="str">
        <f>INDEX(PA_EXTRACAOITEM!D:D,MATCH(F541,PA_EXTRACAOITEM!B:B,0),0)</f>
        <v>Devida - Março</v>
      </c>
    </row>
    <row r="542" spans="2:11" ht="15">
      <c r="B542" s="75" t="str">
        <f>INDEX(SUM!D:D,MATCH(SUM!$F$3,SUM!B:B,0),0)</f>
        <v>P005</v>
      </c>
      <c r="C542" s="74">
        <v>111</v>
      </c>
      <c r="D542" s="71" t="s">
        <v>1086</v>
      </c>
      <c r="E542" s="74">
        <f t="shared" si="8"/>
        <v>2023</v>
      </c>
      <c r="F542" s="71" t="s">
        <v>1178</v>
      </c>
      <c r="G542" s="75" t="s">
        <v>17</v>
      </c>
      <c r="H542" s="72" t="s">
        <v>1074</v>
      </c>
      <c r="I542" s="76">
        <f>'10'!D41</f>
        <v>33973.6</v>
      </c>
      <c r="J542" s="70" t="s">
        <v>4961</v>
      </c>
      <c r="K542" s="70" t="str">
        <f>INDEX(PA_EXTRACAOITEM!D:D,MATCH(F542,PA_EXTRACAOITEM!B:B,0),0)</f>
        <v>Devida - Abril</v>
      </c>
    </row>
    <row r="543" spans="2:11" ht="15">
      <c r="B543" s="75" t="str">
        <f>INDEX(SUM!D:D,MATCH(SUM!$F$3,SUM!B:B,0),0)</f>
        <v>P005</v>
      </c>
      <c r="C543" s="74">
        <v>111</v>
      </c>
      <c r="D543" s="71" t="s">
        <v>1086</v>
      </c>
      <c r="E543" s="74">
        <f t="shared" si="8"/>
        <v>2023</v>
      </c>
      <c r="F543" s="71" t="s">
        <v>1179</v>
      </c>
      <c r="G543" s="75" t="s">
        <v>17</v>
      </c>
      <c r="H543" s="72" t="s">
        <v>1075</v>
      </c>
      <c r="I543" s="76">
        <f>'10'!D42</f>
        <v>34124.8</v>
      </c>
      <c r="J543" s="70" t="s">
        <v>4961</v>
      </c>
      <c r="K543" s="70" t="str">
        <f>INDEX(PA_EXTRACAOITEM!D:D,MATCH(F543,PA_EXTRACAOITEM!B:B,0),0)</f>
        <v>Devida - Maio</v>
      </c>
    </row>
    <row r="544" spans="2:11" ht="15">
      <c r="B544" s="75" t="str">
        <f>INDEX(SUM!D:D,MATCH(SUM!$F$3,SUM!B:B,0),0)</f>
        <v>P005</v>
      </c>
      <c r="C544" s="74">
        <v>111</v>
      </c>
      <c r="D544" s="71" t="s">
        <v>1086</v>
      </c>
      <c r="E544" s="74">
        <f t="shared" si="8"/>
        <v>2023</v>
      </c>
      <c r="F544" s="71" t="s">
        <v>1180</v>
      </c>
      <c r="G544" s="75" t="s">
        <v>17</v>
      </c>
      <c r="H544" s="72" t="s">
        <v>1076</v>
      </c>
      <c r="I544" s="76">
        <f>'10'!D43</f>
        <v>34124.8</v>
      </c>
      <c r="J544" s="70" t="s">
        <v>4961</v>
      </c>
      <c r="K544" s="70" t="str">
        <f>INDEX(PA_EXTRACAOITEM!D:D,MATCH(F544,PA_EXTRACAOITEM!B:B,0),0)</f>
        <v>Devida - Junho</v>
      </c>
    </row>
    <row r="545" spans="2:11" ht="15">
      <c r="B545" s="75" t="str">
        <f>INDEX(SUM!D:D,MATCH(SUM!$F$3,SUM!B:B,0),0)</f>
        <v>P005</v>
      </c>
      <c r="C545" s="74">
        <v>111</v>
      </c>
      <c r="D545" s="71" t="s">
        <v>1086</v>
      </c>
      <c r="E545" s="74">
        <f t="shared" si="8"/>
        <v>2023</v>
      </c>
      <c r="F545" s="71" t="s">
        <v>1181</v>
      </c>
      <c r="G545" s="75" t="s">
        <v>17</v>
      </c>
      <c r="H545" s="72" t="s">
        <v>1077</v>
      </c>
      <c r="I545" s="76">
        <f>'10'!D44</f>
        <v>34402</v>
      </c>
      <c r="J545" s="70" t="s">
        <v>4961</v>
      </c>
      <c r="K545" s="70" t="str">
        <f>INDEX(PA_EXTRACAOITEM!D:D,MATCH(F545,PA_EXTRACAOITEM!B:B,0),0)</f>
        <v>Devida - Julho</v>
      </c>
    </row>
    <row r="546" spans="2:11" ht="15">
      <c r="B546" s="75" t="str">
        <f>INDEX(SUM!D:D,MATCH(SUM!$F$3,SUM!B:B,0),0)</f>
        <v>P005</v>
      </c>
      <c r="C546" s="74">
        <v>111</v>
      </c>
      <c r="D546" s="71" t="s">
        <v>1086</v>
      </c>
      <c r="E546" s="74">
        <f t="shared" si="8"/>
        <v>2023</v>
      </c>
      <c r="F546" s="71" t="s">
        <v>1182</v>
      </c>
      <c r="G546" s="75" t="s">
        <v>17</v>
      </c>
      <c r="H546" s="72" t="s">
        <v>1078</v>
      </c>
      <c r="I546" s="76">
        <f>'10'!D45</f>
        <v>34717</v>
      </c>
      <c r="J546" s="70" t="s">
        <v>4961</v>
      </c>
      <c r="K546" s="70" t="str">
        <f>INDEX(PA_EXTRACAOITEM!D:D,MATCH(F546,PA_EXTRACAOITEM!B:B,0),0)</f>
        <v>Devida - Agosto</v>
      </c>
    </row>
    <row r="547" spans="2:11" ht="15">
      <c r="B547" s="75" t="str">
        <f>INDEX(SUM!D:D,MATCH(SUM!$F$3,SUM!B:B,0),0)</f>
        <v>P005</v>
      </c>
      <c r="C547" s="74">
        <v>111</v>
      </c>
      <c r="D547" s="71" t="s">
        <v>1086</v>
      </c>
      <c r="E547" s="74">
        <f t="shared" si="8"/>
        <v>2023</v>
      </c>
      <c r="F547" s="71" t="s">
        <v>1183</v>
      </c>
      <c r="G547" s="75" t="s">
        <v>17</v>
      </c>
      <c r="H547" s="72" t="s">
        <v>1079</v>
      </c>
      <c r="I547" s="76">
        <f>'10'!D46</f>
        <v>34717</v>
      </c>
      <c r="J547" s="70" t="s">
        <v>4961</v>
      </c>
      <c r="K547" s="70" t="str">
        <f>INDEX(PA_EXTRACAOITEM!D:D,MATCH(F547,PA_EXTRACAOITEM!B:B,0),0)</f>
        <v>Devida - Setembro</v>
      </c>
    </row>
    <row r="548" spans="2:11" ht="15">
      <c r="B548" s="75" t="str">
        <f>INDEX(SUM!D:D,MATCH(SUM!$F$3,SUM!B:B,0),0)</f>
        <v>P005</v>
      </c>
      <c r="C548" s="74">
        <v>111</v>
      </c>
      <c r="D548" s="71" t="s">
        <v>1086</v>
      </c>
      <c r="E548" s="74">
        <f t="shared" si="8"/>
        <v>2023</v>
      </c>
      <c r="F548" s="71" t="s">
        <v>1184</v>
      </c>
      <c r="G548" s="75" t="s">
        <v>17</v>
      </c>
      <c r="H548" s="72" t="s">
        <v>1080</v>
      </c>
      <c r="I548" s="76">
        <f>'10'!D47</f>
        <v>34717</v>
      </c>
      <c r="J548" s="70" t="s">
        <v>4961</v>
      </c>
      <c r="K548" s="70" t="str">
        <f>INDEX(PA_EXTRACAOITEM!D:D,MATCH(F548,PA_EXTRACAOITEM!B:B,0),0)</f>
        <v>Devida - Outubro</v>
      </c>
    </row>
    <row r="549" spans="2:11" ht="15">
      <c r="B549" s="75" t="str">
        <f>INDEX(SUM!D:D,MATCH(SUM!$F$3,SUM!B:B,0),0)</f>
        <v>P005</v>
      </c>
      <c r="C549" s="74">
        <v>111</v>
      </c>
      <c r="D549" s="71" t="s">
        <v>1086</v>
      </c>
      <c r="E549" s="74">
        <f t="shared" si="8"/>
        <v>2023</v>
      </c>
      <c r="F549" s="71" t="s">
        <v>1185</v>
      </c>
      <c r="G549" s="75" t="s">
        <v>17</v>
      </c>
      <c r="H549" s="72" t="s">
        <v>1081</v>
      </c>
      <c r="I549" s="76">
        <f>'10'!D48</f>
        <v>34717</v>
      </c>
      <c r="J549" s="70" t="s">
        <v>4961</v>
      </c>
      <c r="K549" s="70" t="str">
        <f>INDEX(PA_EXTRACAOITEM!D:D,MATCH(F549,PA_EXTRACAOITEM!B:B,0),0)</f>
        <v>Devida - Novembro</v>
      </c>
    </row>
    <row r="550" spans="2:11" ht="15">
      <c r="B550" s="75" t="str">
        <f>INDEX(SUM!D:D,MATCH(SUM!$F$3,SUM!B:B,0),0)</f>
        <v>P005</v>
      </c>
      <c r="C550" s="74">
        <v>111</v>
      </c>
      <c r="D550" s="71" t="s">
        <v>1086</v>
      </c>
      <c r="E550" s="74">
        <f t="shared" si="8"/>
        <v>2023</v>
      </c>
      <c r="F550" s="71" t="s">
        <v>1186</v>
      </c>
      <c r="G550" s="75" t="s">
        <v>17</v>
      </c>
      <c r="H550" s="72" t="s">
        <v>1082</v>
      </c>
      <c r="I550" s="76">
        <f>'10'!D49</f>
        <v>28341.4</v>
      </c>
      <c r="J550" s="70" t="s">
        <v>4961</v>
      </c>
      <c r="K550" s="70" t="str">
        <f>INDEX(PA_EXTRACAOITEM!D:D,MATCH(F550,PA_EXTRACAOITEM!B:B,0),0)</f>
        <v>Devida - Dezembro</v>
      </c>
    </row>
    <row r="551" spans="2:11" ht="15">
      <c r="B551" s="75" t="str">
        <f>INDEX(SUM!D:D,MATCH(SUM!$F$3,SUM!B:B,0),0)</f>
        <v>P005</v>
      </c>
      <c r="C551" s="74">
        <v>111</v>
      </c>
      <c r="D551" s="71" t="s">
        <v>1086</v>
      </c>
      <c r="E551" s="74">
        <f t="shared" si="8"/>
        <v>2023</v>
      </c>
      <c r="F551" s="71" t="s">
        <v>1187</v>
      </c>
      <c r="G551" s="75" t="s">
        <v>17</v>
      </c>
      <c r="H551" s="72" t="s">
        <v>1083</v>
      </c>
      <c r="I551" s="76">
        <f>'10'!D50</f>
        <v>12618.07</v>
      </c>
      <c r="J551" s="70" t="s">
        <v>4961</v>
      </c>
      <c r="K551" s="70" t="str">
        <f>INDEX(PA_EXTRACAOITEM!D:D,MATCH(F551,PA_EXTRACAOITEM!B:B,0),0)</f>
        <v>Devida - 13° Salário</v>
      </c>
    </row>
    <row r="552" spans="2:11" ht="15">
      <c r="B552" s="75" t="str">
        <f>INDEX(SUM!D:D,MATCH(SUM!$F$3,SUM!B:B,0),0)</f>
        <v>P005</v>
      </c>
      <c r="C552" s="74">
        <v>111</v>
      </c>
      <c r="D552" s="71" t="s">
        <v>1086</v>
      </c>
      <c r="E552" s="74">
        <f t="shared" si="8"/>
        <v>2023</v>
      </c>
      <c r="F552" s="71" t="s">
        <v>1188</v>
      </c>
      <c r="G552" s="75" t="s">
        <v>17</v>
      </c>
      <c r="H552" s="72" t="s">
        <v>1044</v>
      </c>
      <c r="I552" s="76">
        <f>'10'!E38</f>
        <v>32214.78</v>
      </c>
      <c r="J552" s="70" t="s">
        <v>4961</v>
      </c>
      <c r="K552" s="70" t="str">
        <f>INDEX(PA_EXTRACAOITEM!D:D,MATCH(F552,PA_EXTRACAOITEM!B:B,0),0)</f>
        <v>Contabilizada - Janeiro</v>
      </c>
    </row>
    <row r="553" spans="2:11" ht="15">
      <c r="B553" s="75" t="str">
        <f>INDEX(SUM!D:D,MATCH(SUM!$F$3,SUM!B:B,0),0)</f>
        <v>P005</v>
      </c>
      <c r="C553" s="74">
        <v>111</v>
      </c>
      <c r="D553" s="71" t="s">
        <v>1086</v>
      </c>
      <c r="E553" s="74">
        <f t="shared" si="8"/>
        <v>2023</v>
      </c>
      <c r="F553" s="71" t="s">
        <v>1189</v>
      </c>
      <c r="G553" s="75" t="s">
        <v>17</v>
      </c>
      <c r="H553" s="72" t="s">
        <v>1045</v>
      </c>
      <c r="I553" s="76">
        <f>'10'!E39</f>
        <v>32214.78</v>
      </c>
      <c r="J553" s="70" t="s">
        <v>4961</v>
      </c>
      <c r="K553" s="70" t="str">
        <f>INDEX(PA_EXTRACAOITEM!D:D,MATCH(F553,PA_EXTRACAOITEM!B:B,0),0)</f>
        <v>Contabilizada - Fevereiro</v>
      </c>
    </row>
    <row r="554" spans="2:11" ht="15">
      <c r="B554" s="75" t="str">
        <f>INDEX(SUM!D:D,MATCH(SUM!$F$3,SUM!B:B,0),0)</f>
        <v>P005</v>
      </c>
      <c r="C554" s="74">
        <v>111</v>
      </c>
      <c r="D554" s="71" t="s">
        <v>1086</v>
      </c>
      <c r="E554" s="74">
        <f t="shared" si="8"/>
        <v>2023</v>
      </c>
      <c r="F554" s="71" t="s">
        <v>1190</v>
      </c>
      <c r="G554" s="75" t="s">
        <v>17</v>
      </c>
      <c r="H554" s="72" t="s">
        <v>1046</v>
      </c>
      <c r="I554" s="76">
        <f>'10'!E40</f>
        <v>38667.74</v>
      </c>
      <c r="J554" s="70" t="s">
        <v>4961</v>
      </c>
      <c r="K554" s="70" t="str">
        <f>INDEX(PA_EXTRACAOITEM!D:D,MATCH(F554,PA_EXTRACAOITEM!B:B,0),0)</f>
        <v>Contabilizada - Março</v>
      </c>
    </row>
    <row r="555" spans="2:11" ht="15">
      <c r="B555" s="75" t="str">
        <f>INDEX(SUM!D:D,MATCH(SUM!$F$3,SUM!B:B,0),0)</f>
        <v>P005</v>
      </c>
      <c r="C555" s="74">
        <v>111</v>
      </c>
      <c r="D555" s="71" t="s">
        <v>1086</v>
      </c>
      <c r="E555" s="74">
        <f t="shared" si="8"/>
        <v>2023</v>
      </c>
      <c r="F555" s="71" t="s">
        <v>1191</v>
      </c>
      <c r="G555" s="75" t="s">
        <v>17</v>
      </c>
      <c r="H555" s="72" t="s">
        <v>1047</v>
      </c>
      <c r="I555" s="76">
        <f>'10'!E41</f>
        <v>33973.6</v>
      </c>
      <c r="J555" s="70" t="s">
        <v>4961</v>
      </c>
      <c r="K555" s="70" t="str">
        <f>INDEX(PA_EXTRACAOITEM!D:D,MATCH(F555,PA_EXTRACAOITEM!B:B,0),0)</f>
        <v>Contabilizada - Abril</v>
      </c>
    </row>
    <row r="556" spans="2:11" ht="15">
      <c r="B556" s="75" t="str">
        <f>INDEX(SUM!D:D,MATCH(SUM!$F$3,SUM!B:B,0),0)</f>
        <v>P005</v>
      </c>
      <c r="C556" s="74">
        <v>111</v>
      </c>
      <c r="D556" s="71" t="s">
        <v>1086</v>
      </c>
      <c r="E556" s="74">
        <f t="shared" si="8"/>
        <v>2023</v>
      </c>
      <c r="F556" s="71" t="s">
        <v>1192</v>
      </c>
      <c r="G556" s="75" t="s">
        <v>17</v>
      </c>
      <c r="H556" s="72" t="s">
        <v>1048</v>
      </c>
      <c r="I556" s="76">
        <f>'10'!E42</f>
        <v>34124.8</v>
      </c>
      <c r="J556" s="70" t="s">
        <v>4961</v>
      </c>
      <c r="K556" s="70" t="str">
        <f>INDEX(PA_EXTRACAOITEM!D:D,MATCH(F556,PA_EXTRACAOITEM!B:B,0),0)</f>
        <v>Contabilizada - Maio</v>
      </c>
    </row>
    <row r="557" spans="2:11" ht="15">
      <c r="B557" s="75" t="str">
        <f>INDEX(SUM!D:D,MATCH(SUM!$F$3,SUM!B:B,0),0)</f>
        <v>P005</v>
      </c>
      <c r="C557" s="74">
        <v>111</v>
      </c>
      <c r="D557" s="71" t="s">
        <v>1086</v>
      </c>
      <c r="E557" s="74">
        <f t="shared" si="8"/>
        <v>2023</v>
      </c>
      <c r="F557" s="71" t="s">
        <v>1193</v>
      </c>
      <c r="G557" s="75" t="s">
        <v>17</v>
      </c>
      <c r="H557" s="72" t="s">
        <v>1049</v>
      </c>
      <c r="I557" s="76">
        <f>'10'!E43</f>
        <v>34124.8</v>
      </c>
      <c r="J557" s="70" t="s">
        <v>4961</v>
      </c>
      <c r="K557" s="70" t="str">
        <f>INDEX(PA_EXTRACAOITEM!D:D,MATCH(F557,PA_EXTRACAOITEM!B:B,0),0)</f>
        <v>Contabilizada - Junho</v>
      </c>
    </row>
    <row r="558" spans="2:11" ht="15">
      <c r="B558" s="75" t="str">
        <f>INDEX(SUM!D:D,MATCH(SUM!$F$3,SUM!B:B,0),0)</f>
        <v>P005</v>
      </c>
      <c r="C558" s="74">
        <v>111</v>
      </c>
      <c r="D558" s="71" t="s">
        <v>1086</v>
      </c>
      <c r="E558" s="74">
        <f t="shared" si="8"/>
        <v>2023</v>
      </c>
      <c r="F558" s="71" t="s">
        <v>1194</v>
      </c>
      <c r="G558" s="75" t="s">
        <v>17</v>
      </c>
      <c r="H558" s="72" t="s">
        <v>1050</v>
      </c>
      <c r="I558" s="76">
        <f>'10'!E44</f>
        <v>34402</v>
      </c>
      <c r="J558" s="70" t="s">
        <v>4961</v>
      </c>
      <c r="K558" s="70" t="str">
        <f>INDEX(PA_EXTRACAOITEM!D:D,MATCH(F558,PA_EXTRACAOITEM!B:B,0),0)</f>
        <v>Contabilizada - Julho</v>
      </c>
    </row>
    <row r="559" spans="2:11" ht="15">
      <c r="B559" s="75" t="str">
        <f>INDEX(SUM!D:D,MATCH(SUM!$F$3,SUM!B:B,0),0)</f>
        <v>P005</v>
      </c>
      <c r="C559" s="74">
        <v>111</v>
      </c>
      <c r="D559" s="71" t="s">
        <v>1086</v>
      </c>
      <c r="E559" s="74">
        <f t="shared" si="8"/>
        <v>2023</v>
      </c>
      <c r="F559" s="71" t="s">
        <v>1195</v>
      </c>
      <c r="G559" s="75" t="s">
        <v>17</v>
      </c>
      <c r="H559" s="72" t="s">
        <v>1051</v>
      </c>
      <c r="I559" s="76">
        <f>'10'!E45</f>
        <v>34717</v>
      </c>
      <c r="J559" s="70" t="s">
        <v>4961</v>
      </c>
      <c r="K559" s="70" t="str">
        <f>INDEX(PA_EXTRACAOITEM!D:D,MATCH(F559,PA_EXTRACAOITEM!B:B,0),0)</f>
        <v>Contabilizada - Agosto</v>
      </c>
    </row>
    <row r="560" spans="2:11" ht="15">
      <c r="B560" s="75" t="str">
        <f>INDEX(SUM!D:D,MATCH(SUM!$F$3,SUM!B:B,0),0)</f>
        <v>P005</v>
      </c>
      <c r="C560" s="74">
        <v>111</v>
      </c>
      <c r="D560" s="71" t="s">
        <v>1086</v>
      </c>
      <c r="E560" s="74">
        <f t="shared" si="8"/>
        <v>2023</v>
      </c>
      <c r="F560" s="71" t="s">
        <v>1196</v>
      </c>
      <c r="G560" s="75" t="s">
        <v>17</v>
      </c>
      <c r="H560" s="72" t="s">
        <v>1052</v>
      </c>
      <c r="I560" s="76">
        <f>'10'!E46</f>
        <v>34717</v>
      </c>
      <c r="J560" s="70" t="s">
        <v>4961</v>
      </c>
      <c r="K560" s="70" t="str">
        <f>INDEX(PA_EXTRACAOITEM!D:D,MATCH(F560,PA_EXTRACAOITEM!B:B,0),0)</f>
        <v>Contabilizada - Setembro</v>
      </c>
    </row>
    <row r="561" spans="2:11" ht="15">
      <c r="B561" s="75" t="str">
        <f>INDEX(SUM!D:D,MATCH(SUM!$F$3,SUM!B:B,0),0)</f>
        <v>P005</v>
      </c>
      <c r="C561" s="74">
        <v>111</v>
      </c>
      <c r="D561" s="71" t="s">
        <v>1086</v>
      </c>
      <c r="E561" s="74">
        <f t="shared" si="8"/>
        <v>2023</v>
      </c>
      <c r="F561" s="71" t="s">
        <v>1197</v>
      </c>
      <c r="G561" s="75" t="s">
        <v>17</v>
      </c>
      <c r="H561" s="72" t="s">
        <v>1053</v>
      </c>
      <c r="I561" s="76">
        <f>'10'!E47</f>
        <v>34717</v>
      </c>
      <c r="J561" s="70" t="s">
        <v>4961</v>
      </c>
      <c r="K561" s="70" t="str">
        <f>INDEX(PA_EXTRACAOITEM!D:D,MATCH(F561,PA_EXTRACAOITEM!B:B,0),0)</f>
        <v>Contabilizada - Outubro</v>
      </c>
    </row>
    <row r="562" spans="2:11" ht="15">
      <c r="B562" s="75" t="str">
        <f>INDEX(SUM!D:D,MATCH(SUM!$F$3,SUM!B:B,0),0)</f>
        <v>P005</v>
      </c>
      <c r="C562" s="74">
        <v>111</v>
      </c>
      <c r="D562" s="71" t="s">
        <v>1086</v>
      </c>
      <c r="E562" s="74">
        <f t="shared" si="8"/>
        <v>2023</v>
      </c>
      <c r="F562" s="71" t="s">
        <v>1198</v>
      </c>
      <c r="G562" s="75" t="s">
        <v>17</v>
      </c>
      <c r="H562" s="72" t="s">
        <v>1054</v>
      </c>
      <c r="I562" s="76">
        <f>'10'!E48</f>
        <v>34717</v>
      </c>
      <c r="J562" s="70" t="s">
        <v>4961</v>
      </c>
      <c r="K562" s="70" t="str">
        <f>INDEX(PA_EXTRACAOITEM!D:D,MATCH(F562,PA_EXTRACAOITEM!B:B,0),0)</f>
        <v>Contabilizada - Novembro</v>
      </c>
    </row>
    <row r="563" spans="2:11" ht="15">
      <c r="B563" s="75" t="str">
        <f>INDEX(SUM!D:D,MATCH(SUM!$F$3,SUM!B:B,0),0)</f>
        <v>P005</v>
      </c>
      <c r="C563" s="74">
        <v>111</v>
      </c>
      <c r="D563" s="71" t="s">
        <v>1086</v>
      </c>
      <c r="E563" s="74">
        <f t="shared" si="8"/>
        <v>2023</v>
      </c>
      <c r="F563" s="71" t="s">
        <v>1199</v>
      </c>
      <c r="G563" s="75" t="s">
        <v>17</v>
      </c>
      <c r="H563" s="72" t="s">
        <v>1055</v>
      </c>
      <c r="I563" s="76">
        <f>'10'!E49</f>
        <v>28341.4</v>
      </c>
      <c r="J563" s="70" t="s">
        <v>4961</v>
      </c>
      <c r="K563" s="70" t="str">
        <f>INDEX(PA_EXTRACAOITEM!D:D,MATCH(F563,PA_EXTRACAOITEM!B:B,0),0)</f>
        <v>Contabilizada - Dezembro</v>
      </c>
    </row>
    <row r="564" spans="2:11" ht="15">
      <c r="B564" s="75" t="str">
        <f>INDEX(SUM!D:D,MATCH(SUM!$F$3,SUM!B:B,0),0)</f>
        <v>P005</v>
      </c>
      <c r="C564" s="74">
        <v>111</v>
      </c>
      <c r="D564" s="71" t="s">
        <v>1086</v>
      </c>
      <c r="E564" s="74">
        <f t="shared" si="8"/>
        <v>2023</v>
      </c>
      <c r="F564" s="71" t="s">
        <v>1200</v>
      </c>
      <c r="G564" s="75" t="s">
        <v>17</v>
      </c>
      <c r="H564" s="72" t="s">
        <v>1056</v>
      </c>
      <c r="I564" s="76">
        <f>'10'!E50</f>
        <v>1261.07</v>
      </c>
      <c r="J564" s="70" t="s">
        <v>4961</v>
      </c>
      <c r="K564" s="70" t="str">
        <f>INDEX(PA_EXTRACAOITEM!D:D,MATCH(F564,PA_EXTRACAOITEM!B:B,0),0)</f>
        <v>Contabilizada - 13° Salário</v>
      </c>
    </row>
    <row r="565" spans="2:11" ht="15">
      <c r="B565" s="75" t="str">
        <f>INDEX(SUM!D:D,MATCH(SUM!$F$3,SUM!B:B,0),0)</f>
        <v>P005</v>
      </c>
      <c r="C565" s="74">
        <v>111</v>
      </c>
      <c r="D565" s="71" t="s">
        <v>1086</v>
      </c>
      <c r="E565" s="74">
        <f t="shared" si="8"/>
        <v>2023</v>
      </c>
      <c r="F565" s="71" t="s">
        <v>1201</v>
      </c>
      <c r="G565" s="75" t="s">
        <v>17</v>
      </c>
      <c r="H565" s="72" t="s">
        <v>1057</v>
      </c>
      <c r="I565" s="76">
        <f>'10'!F38</f>
        <v>777.66</v>
      </c>
      <c r="J565" s="70" t="s">
        <v>4961</v>
      </c>
      <c r="K565" s="70" t="str">
        <f>INDEX(PA_EXTRACAOITEM!D:D,MATCH(F565,PA_EXTRACAOITEM!B:B,0),0)</f>
        <v>Benefícios Pagos Diretamente - Janeiro</v>
      </c>
    </row>
    <row r="566" spans="2:11" ht="15">
      <c r="B566" s="75" t="str">
        <f>INDEX(SUM!D:D,MATCH(SUM!$F$3,SUM!B:B,0),0)</f>
        <v>P005</v>
      </c>
      <c r="C566" s="74">
        <v>111</v>
      </c>
      <c r="D566" s="71" t="s">
        <v>1086</v>
      </c>
      <c r="E566" s="74">
        <f t="shared" si="8"/>
        <v>2023</v>
      </c>
      <c r="F566" s="71" t="s">
        <v>1202</v>
      </c>
      <c r="G566" s="75" t="s">
        <v>17</v>
      </c>
      <c r="H566" s="72" t="s">
        <v>1058</v>
      </c>
      <c r="I566" s="76">
        <f>'10'!F39</f>
        <v>777.66</v>
      </c>
      <c r="J566" s="70" t="s">
        <v>4961</v>
      </c>
      <c r="K566" s="70" t="str">
        <f>INDEX(PA_EXTRACAOITEM!D:D,MATCH(F566,PA_EXTRACAOITEM!B:B,0),0)</f>
        <v>Benefícios Pagos Diretamente - Fevereiro</v>
      </c>
    </row>
    <row r="567" spans="2:11" ht="15">
      <c r="B567" s="75" t="str">
        <f>INDEX(SUM!D:D,MATCH(SUM!$F$3,SUM!B:B,0),0)</f>
        <v>P005</v>
      </c>
      <c r="C567" s="74">
        <v>111</v>
      </c>
      <c r="D567" s="71" t="s">
        <v>1086</v>
      </c>
      <c r="E567" s="74">
        <f t="shared" si="8"/>
        <v>2023</v>
      </c>
      <c r="F567" s="71" t="s">
        <v>1203</v>
      </c>
      <c r="G567" s="75" t="s">
        <v>17</v>
      </c>
      <c r="H567" s="72" t="s">
        <v>1059</v>
      </c>
      <c r="I567" s="76">
        <f>'10'!F40</f>
        <v>717.84</v>
      </c>
      <c r="J567" s="70" t="s">
        <v>4961</v>
      </c>
      <c r="K567" s="70" t="str">
        <f>INDEX(PA_EXTRACAOITEM!D:D,MATCH(F567,PA_EXTRACAOITEM!B:B,0),0)</f>
        <v>Benefícios Pagos Diretamente - Março</v>
      </c>
    </row>
    <row r="568" spans="2:11" ht="15">
      <c r="B568" s="75" t="str">
        <f>INDEX(SUM!D:D,MATCH(SUM!$F$3,SUM!B:B,0),0)</f>
        <v>P005</v>
      </c>
      <c r="C568" s="74">
        <v>111</v>
      </c>
      <c r="D568" s="71" t="s">
        <v>1086</v>
      </c>
      <c r="E568" s="74">
        <f t="shared" si="8"/>
        <v>2023</v>
      </c>
      <c r="F568" s="71" t="s">
        <v>1204</v>
      </c>
      <c r="G568" s="75" t="s">
        <v>17</v>
      </c>
      <c r="H568" s="72" t="s">
        <v>1060</v>
      </c>
      <c r="I568" s="76">
        <f>'10'!F41</f>
        <v>717.84</v>
      </c>
      <c r="J568" s="70" t="s">
        <v>4961</v>
      </c>
      <c r="K568" s="70" t="str">
        <f>INDEX(PA_EXTRACAOITEM!D:D,MATCH(F568,PA_EXTRACAOITEM!B:B,0),0)</f>
        <v>Benefícios Pagos Diretamente - Abril</v>
      </c>
    </row>
    <row r="569" spans="2:11" ht="15">
      <c r="B569" s="75" t="str">
        <f>INDEX(SUM!D:D,MATCH(SUM!$F$3,SUM!B:B,0),0)</f>
        <v>P005</v>
      </c>
      <c r="C569" s="74">
        <v>111</v>
      </c>
      <c r="D569" s="71" t="s">
        <v>1086</v>
      </c>
      <c r="E569" s="74">
        <f t="shared" si="8"/>
        <v>2023</v>
      </c>
      <c r="F569" s="71" t="s">
        <v>1205</v>
      </c>
      <c r="G569" s="75" t="s">
        <v>17</v>
      </c>
      <c r="H569" s="72" t="s">
        <v>1061</v>
      </c>
      <c r="I569" s="76">
        <f>'10'!F42</f>
        <v>717.84</v>
      </c>
      <c r="J569" s="70" t="s">
        <v>4961</v>
      </c>
      <c r="K569" s="70" t="str">
        <f>INDEX(PA_EXTRACAOITEM!D:D,MATCH(F569,PA_EXTRACAOITEM!B:B,0),0)</f>
        <v>Benefícios Pagos Diretamente - Maio</v>
      </c>
    </row>
    <row r="570" spans="2:11" ht="15">
      <c r="B570" s="75" t="str">
        <f>INDEX(SUM!D:D,MATCH(SUM!$F$3,SUM!B:B,0),0)</f>
        <v>P005</v>
      </c>
      <c r="C570" s="74">
        <v>111</v>
      </c>
      <c r="D570" s="71" t="s">
        <v>1086</v>
      </c>
      <c r="E570" s="74">
        <f t="shared" si="8"/>
        <v>2023</v>
      </c>
      <c r="F570" s="71" t="s">
        <v>1206</v>
      </c>
      <c r="G570" s="75" t="s">
        <v>17</v>
      </c>
      <c r="H570" s="72" t="s">
        <v>1062</v>
      </c>
      <c r="I570" s="76">
        <f>'10'!F43</f>
        <v>837.48</v>
      </c>
      <c r="J570" s="70" t="s">
        <v>4961</v>
      </c>
      <c r="K570" s="70" t="str">
        <f>INDEX(PA_EXTRACAOITEM!D:D,MATCH(F570,PA_EXTRACAOITEM!B:B,0),0)</f>
        <v>Benefícios Pagos Diretamente - Junho</v>
      </c>
    </row>
    <row r="571" spans="2:11" ht="15">
      <c r="B571" s="75" t="str">
        <f>INDEX(SUM!D:D,MATCH(SUM!$F$3,SUM!B:B,0),0)</f>
        <v>P005</v>
      </c>
      <c r="C571" s="74">
        <v>111</v>
      </c>
      <c r="D571" s="71" t="s">
        <v>1086</v>
      </c>
      <c r="E571" s="74">
        <f t="shared" si="8"/>
        <v>2023</v>
      </c>
      <c r="F571" s="71" t="s">
        <v>1207</v>
      </c>
      <c r="G571" s="75" t="s">
        <v>17</v>
      </c>
      <c r="H571" s="72" t="s">
        <v>1063</v>
      </c>
      <c r="I571" s="76">
        <f>'10'!F44</f>
        <v>897.3</v>
      </c>
      <c r="J571" s="70" t="s">
        <v>4961</v>
      </c>
      <c r="K571" s="70" t="str">
        <f>INDEX(PA_EXTRACAOITEM!D:D,MATCH(F571,PA_EXTRACAOITEM!B:B,0),0)</f>
        <v>Benefícios Pagos Diretamente - Julho</v>
      </c>
    </row>
    <row r="572" spans="2:11" ht="15">
      <c r="B572" s="75" t="str">
        <f>INDEX(SUM!D:D,MATCH(SUM!$F$3,SUM!B:B,0),0)</f>
        <v>P005</v>
      </c>
      <c r="C572" s="74">
        <v>111</v>
      </c>
      <c r="D572" s="71" t="s">
        <v>1086</v>
      </c>
      <c r="E572" s="74">
        <f t="shared" si="8"/>
        <v>2023</v>
      </c>
      <c r="F572" s="71" t="s">
        <v>1208</v>
      </c>
      <c r="G572" s="75" t="s">
        <v>17</v>
      </c>
      <c r="H572" s="72" t="s">
        <v>1064</v>
      </c>
      <c r="I572" s="76">
        <f>'10'!F45</f>
        <v>897.3</v>
      </c>
      <c r="J572" s="70" t="s">
        <v>4961</v>
      </c>
      <c r="K572" s="70" t="str">
        <f>INDEX(PA_EXTRACAOITEM!D:D,MATCH(F572,PA_EXTRACAOITEM!B:B,0),0)</f>
        <v>Benefícios Pagos Diretamente - Agosto</v>
      </c>
    </row>
    <row r="573" spans="2:11" ht="15">
      <c r="B573" s="75" t="str">
        <f>INDEX(SUM!D:D,MATCH(SUM!$F$3,SUM!B:B,0),0)</f>
        <v>P005</v>
      </c>
      <c r="C573" s="74">
        <v>111</v>
      </c>
      <c r="D573" s="71" t="s">
        <v>1086</v>
      </c>
      <c r="E573" s="74">
        <f t="shared" si="8"/>
        <v>2023</v>
      </c>
      <c r="F573" s="71" t="s">
        <v>1209</v>
      </c>
      <c r="G573" s="75" t="s">
        <v>17</v>
      </c>
      <c r="H573" s="72" t="s">
        <v>1065</v>
      </c>
      <c r="I573" s="76">
        <f>'10'!F46</f>
        <v>897.3</v>
      </c>
      <c r="J573" s="70" t="s">
        <v>4961</v>
      </c>
      <c r="K573" s="70" t="str">
        <f>INDEX(PA_EXTRACAOITEM!D:D,MATCH(F573,PA_EXTRACAOITEM!B:B,0),0)</f>
        <v>Benefícios Pagos Diretamente - Setembro</v>
      </c>
    </row>
    <row r="574" spans="2:11" ht="15">
      <c r="B574" s="75" t="str">
        <f>INDEX(SUM!D:D,MATCH(SUM!$F$3,SUM!B:B,0),0)</f>
        <v>P005</v>
      </c>
      <c r="C574" s="74">
        <v>111</v>
      </c>
      <c r="D574" s="71" t="s">
        <v>1086</v>
      </c>
      <c r="E574" s="74">
        <f t="shared" si="8"/>
        <v>2023</v>
      </c>
      <c r="F574" s="71" t="s">
        <v>1210</v>
      </c>
      <c r="G574" s="75" t="s">
        <v>17</v>
      </c>
      <c r="H574" s="72" t="s">
        <v>1066</v>
      </c>
      <c r="I574" s="76">
        <f>'10'!F47</f>
        <v>837.48</v>
      </c>
      <c r="J574" s="70" t="s">
        <v>4961</v>
      </c>
      <c r="K574" s="70" t="str">
        <f>INDEX(PA_EXTRACAOITEM!D:D,MATCH(F574,PA_EXTRACAOITEM!B:B,0),0)</f>
        <v>Benefícios Pagos Diretamente - Outubro</v>
      </c>
    </row>
    <row r="575" spans="2:11" ht="15">
      <c r="B575" s="75" t="str">
        <f>INDEX(SUM!D:D,MATCH(SUM!$F$3,SUM!B:B,0),0)</f>
        <v>P005</v>
      </c>
      <c r="C575" s="74">
        <v>111</v>
      </c>
      <c r="D575" s="71" t="s">
        <v>1086</v>
      </c>
      <c r="E575" s="74">
        <f t="shared" si="8"/>
        <v>2023</v>
      </c>
      <c r="F575" s="71" t="s">
        <v>1211</v>
      </c>
      <c r="G575" s="75" t="s">
        <v>17</v>
      </c>
      <c r="H575" s="72" t="s">
        <v>1067</v>
      </c>
      <c r="I575" s="76">
        <f>'10'!F48</f>
        <v>777.66</v>
      </c>
      <c r="J575" s="70" t="s">
        <v>4961</v>
      </c>
      <c r="K575" s="70" t="str">
        <f>INDEX(PA_EXTRACAOITEM!D:D,MATCH(F575,PA_EXTRACAOITEM!B:B,0),0)</f>
        <v>Benefícios Pagos Diretamente - Novembro</v>
      </c>
    </row>
    <row r="576" spans="2:11" ht="15">
      <c r="B576" s="75" t="str">
        <f>INDEX(SUM!D:D,MATCH(SUM!$F$3,SUM!B:B,0),0)</f>
        <v>P005</v>
      </c>
      <c r="C576" s="74">
        <v>111</v>
      </c>
      <c r="D576" s="71" t="s">
        <v>1086</v>
      </c>
      <c r="E576" s="74">
        <f t="shared" si="8"/>
        <v>2023</v>
      </c>
      <c r="F576" s="71" t="s">
        <v>1212</v>
      </c>
      <c r="G576" s="75" t="s">
        <v>17</v>
      </c>
      <c r="H576" s="72" t="s">
        <v>1068</v>
      </c>
      <c r="I576" s="76">
        <f>'10'!F49</f>
        <v>239.28</v>
      </c>
      <c r="J576" s="70" t="s">
        <v>4961</v>
      </c>
      <c r="K576" s="70" t="str">
        <f>INDEX(PA_EXTRACAOITEM!D:D,MATCH(F576,PA_EXTRACAOITEM!B:B,0),0)</f>
        <v>Benefícios Pagos Diretamente - Dezembro</v>
      </c>
    </row>
    <row r="577" spans="2:11" ht="15">
      <c r="B577" s="75" t="str">
        <f>INDEX(SUM!D:D,MATCH(SUM!$F$3,SUM!B:B,0),0)</f>
        <v>P005</v>
      </c>
      <c r="C577" s="74">
        <v>111</v>
      </c>
      <c r="D577" s="71" t="s">
        <v>1086</v>
      </c>
      <c r="E577" s="74">
        <f t="shared" si="8"/>
        <v>2023</v>
      </c>
      <c r="F577" s="71" t="s">
        <v>1213</v>
      </c>
      <c r="G577" s="75" t="s">
        <v>17</v>
      </c>
      <c r="H577" s="72" t="s">
        <v>1069</v>
      </c>
      <c r="I577" s="76">
        <f>'10'!F50</f>
        <v>0</v>
      </c>
      <c r="J577" s="70" t="s">
        <v>4961</v>
      </c>
      <c r="K577" s="70" t="str">
        <f>INDEX(PA_EXTRACAOITEM!D:D,MATCH(F577,PA_EXTRACAOITEM!B:B,0),0)</f>
        <v>Benefícios Pagos Diretamente - 13° Salário</v>
      </c>
    </row>
    <row r="578" spans="2:11" ht="15">
      <c r="B578" s="75" t="str">
        <f>INDEX(SUM!D:D,MATCH(SUM!$F$3,SUM!B:B,0),0)</f>
        <v>P005</v>
      </c>
      <c r="C578" s="74">
        <v>111</v>
      </c>
      <c r="D578" s="71" t="s">
        <v>1086</v>
      </c>
      <c r="E578" s="74">
        <f aca="true" t="shared" si="9" ref="E578:E641">$E$3</f>
        <v>2023</v>
      </c>
      <c r="F578" s="71" t="s">
        <v>1214</v>
      </c>
      <c r="G578" s="75" t="s">
        <v>17</v>
      </c>
      <c r="H578" s="72" t="s">
        <v>1094</v>
      </c>
      <c r="I578" s="76">
        <f>'10'!G38</f>
        <v>38437.12</v>
      </c>
      <c r="J578" s="70" t="s">
        <v>4961</v>
      </c>
      <c r="K578" s="70" t="str">
        <f>INDEX(PA_EXTRACAOITEM!D:D,MATCH(F578,PA_EXTRACAOITEM!B:B,0),0)</f>
        <v>Recolhimento (Valor Principal) - Janeiro</v>
      </c>
    </row>
    <row r="579" spans="2:11" ht="15">
      <c r="B579" s="75" t="str">
        <f>INDEX(SUM!D:D,MATCH(SUM!$F$3,SUM!B:B,0),0)</f>
        <v>P005</v>
      </c>
      <c r="C579" s="74">
        <v>111</v>
      </c>
      <c r="D579" s="71" t="s">
        <v>1086</v>
      </c>
      <c r="E579" s="74">
        <f t="shared" si="9"/>
        <v>2023</v>
      </c>
      <c r="F579" s="71" t="s">
        <v>1215</v>
      </c>
      <c r="G579" s="75" t="s">
        <v>17</v>
      </c>
      <c r="H579" s="72" t="s">
        <v>1095</v>
      </c>
      <c r="I579" s="76">
        <f>'10'!G39</f>
        <v>38437.12</v>
      </c>
      <c r="J579" s="70" t="s">
        <v>4961</v>
      </c>
      <c r="K579" s="70" t="str">
        <f>INDEX(PA_EXTRACAOITEM!D:D,MATCH(F579,PA_EXTRACAOITEM!B:B,0),0)</f>
        <v>Recolhimento (Valor Principal) - Fevereiro</v>
      </c>
    </row>
    <row r="580" spans="2:11" ht="15">
      <c r="B580" s="75" t="str">
        <f>INDEX(SUM!D:D,MATCH(SUM!$F$3,SUM!B:B,0),0)</f>
        <v>P005</v>
      </c>
      <c r="C580" s="74">
        <v>111</v>
      </c>
      <c r="D580" s="71" t="s">
        <v>1086</v>
      </c>
      <c r="E580" s="74">
        <f t="shared" si="9"/>
        <v>2023</v>
      </c>
      <c r="F580" s="71" t="s">
        <v>1216</v>
      </c>
      <c r="G580" s="75" t="s">
        <v>17</v>
      </c>
      <c r="H580" s="72" t="s">
        <v>1096</v>
      </c>
      <c r="I580" s="76">
        <f>'10'!G40</f>
        <v>37950.1</v>
      </c>
      <c r="J580" s="70" t="s">
        <v>4961</v>
      </c>
      <c r="K580" s="70" t="str">
        <f>INDEX(PA_EXTRACAOITEM!D:D,MATCH(F580,PA_EXTRACAOITEM!B:B,0),0)</f>
        <v>Recolhimento (Valor Principal) - Março</v>
      </c>
    </row>
    <row r="581" spans="2:11" ht="15">
      <c r="B581" s="75" t="str">
        <f>INDEX(SUM!D:D,MATCH(SUM!$F$3,SUM!B:B,0),0)</f>
        <v>P005</v>
      </c>
      <c r="C581" s="74">
        <v>111</v>
      </c>
      <c r="D581" s="71" t="s">
        <v>1086</v>
      </c>
      <c r="E581" s="74">
        <f t="shared" si="9"/>
        <v>2023</v>
      </c>
      <c r="F581" s="71" t="s">
        <v>1217</v>
      </c>
      <c r="G581" s="75" t="s">
        <v>17</v>
      </c>
      <c r="H581" s="72" t="s">
        <v>1097</v>
      </c>
      <c r="I581" s="76">
        <f>'10'!G41</f>
        <v>33255.76</v>
      </c>
      <c r="J581" s="70" t="s">
        <v>4961</v>
      </c>
      <c r="K581" s="70" t="str">
        <f>INDEX(PA_EXTRACAOITEM!D:D,MATCH(F581,PA_EXTRACAOITEM!B:B,0),0)</f>
        <v>Recolhimento (Valor Principal) - Abril</v>
      </c>
    </row>
    <row r="582" spans="2:11" ht="15">
      <c r="B582" s="75" t="str">
        <f>INDEX(SUM!D:D,MATCH(SUM!$F$3,SUM!B:B,0),0)</f>
        <v>P005</v>
      </c>
      <c r="C582" s="74">
        <v>111</v>
      </c>
      <c r="D582" s="71" t="s">
        <v>1086</v>
      </c>
      <c r="E582" s="74">
        <f t="shared" si="9"/>
        <v>2023</v>
      </c>
      <c r="F582" s="71" t="s">
        <v>1218</v>
      </c>
      <c r="G582" s="75" t="s">
        <v>17</v>
      </c>
      <c r="H582" s="72" t="s">
        <v>1098</v>
      </c>
      <c r="I582" s="76">
        <f>'10'!G42</f>
        <v>33406.96</v>
      </c>
      <c r="J582" s="70" t="s">
        <v>4961</v>
      </c>
      <c r="K582" s="70" t="str">
        <f>INDEX(PA_EXTRACAOITEM!D:D,MATCH(F582,PA_EXTRACAOITEM!B:B,0),0)</f>
        <v>Recolhimento (Valor Principal) - Maio</v>
      </c>
    </row>
    <row r="583" spans="2:11" ht="15">
      <c r="B583" s="75" t="str">
        <f>INDEX(SUM!D:D,MATCH(SUM!$F$3,SUM!B:B,0),0)</f>
        <v>P005</v>
      </c>
      <c r="C583" s="74">
        <v>111</v>
      </c>
      <c r="D583" s="71" t="s">
        <v>1086</v>
      </c>
      <c r="E583" s="74">
        <f t="shared" si="9"/>
        <v>2023</v>
      </c>
      <c r="F583" s="71" t="s">
        <v>1219</v>
      </c>
      <c r="G583" s="75" t="s">
        <v>17</v>
      </c>
      <c r="H583" s="72" t="s">
        <v>1099</v>
      </c>
      <c r="I583" s="76">
        <f>'10'!G43</f>
        <v>33287.32</v>
      </c>
      <c r="J583" s="70" t="s">
        <v>4961</v>
      </c>
      <c r="K583" s="70" t="str">
        <f>INDEX(PA_EXTRACAOITEM!D:D,MATCH(F583,PA_EXTRACAOITEM!B:B,0),0)</f>
        <v>Recolhimento (Valor Principal) - Junho</v>
      </c>
    </row>
    <row r="584" spans="2:11" ht="15">
      <c r="B584" s="75" t="str">
        <f>INDEX(SUM!D:D,MATCH(SUM!$F$3,SUM!B:B,0),0)</f>
        <v>P005</v>
      </c>
      <c r="C584" s="74">
        <v>111</v>
      </c>
      <c r="D584" s="71" t="s">
        <v>1086</v>
      </c>
      <c r="E584" s="74">
        <f t="shared" si="9"/>
        <v>2023</v>
      </c>
      <c r="F584" s="71" t="s">
        <v>1220</v>
      </c>
      <c r="G584" s="75" t="s">
        <v>17</v>
      </c>
      <c r="H584" s="72" t="s">
        <v>1100</v>
      </c>
      <c r="I584" s="76">
        <f>'10'!G44</f>
        <v>33504.7</v>
      </c>
      <c r="J584" s="70" t="s">
        <v>4961</v>
      </c>
      <c r="K584" s="70" t="str">
        <f>INDEX(PA_EXTRACAOITEM!D:D,MATCH(F584,PA_EXTRACAOITEM!B:B,0),0)</f>
        <v>Recolhimento (Valor Principal) - Julho</v>
      </c>
    </row>
    <row r="585" spans="2:11" ht="15">
      <c r="B585" s="75" t="str">
        <f>INDEX(SUM!D:D,MATCH(SUM!$F$3,SUM!B:B,0),0)</f>
        <v>P005</v>
      </c>
      <c r="C585" s="74">
        <v>111</v>
      </c>
      <c r="D585" s="71" t="s">
        <v>1086</v>
      </c>
      <c r="E585" s="74">
        <f t="shared" si="9"/>
        <v>2023</v>
      </c>
      <c r="F585" s="71" t="s">
        <v>1221</v>
      </c>
      <c r="G585" s="75" t="s">
        <v>17</v>
      </c>
      <c r="H585" s="72" t="s">
        <v>1101</v>
      </c>
      <c r="I585" s="76">
        <f>'10'!G45</f>
        <v>33819.7</v>
      </c>
      <c r="J585" s="70" t="s">
        <v>4961</v>
      </c>
      <c r="K585" s="70" t="str">
        <f>INDEX(PA_EXTRACAOITEM!D:D,MATCH(F585,PA_EXTRACAOITEM!B:B,0),0)</f>
        <v>Recolhimento (Valor Principal) - Agosto</v>
      </c>
    </row>
    <row r="586" spans="2:11" ht="15">
      <c r="B586" s="75" t="str">
        <f>INDEX(SUM!D:D,MATCH(SUM!$F$3,SUM!B:B,0),0)</f>
        <v>P005</v>
      </c>
      <c r="C586" s="74">
        <v>111</v>
      </c>
      <c r="D586" s="71" t="s">
        <v>1086</v>
      </c>
      <c r="E586" s="74">
        <f t="shared" si="9"/>
        <v>2023</v>
      </c>
      <c r="F586" s="71" t="s">
        <v>1222</v>
      </c>
      <c r="G586" s="75" t="s">
        <v>17</v>
      </c>
      <c r="H586" s="72" t="s">
        <v>1102</v>
      </c>
      <c r="I586" s="76">
        <f>'10'!G46</f>
        <v>33819.7</v>
      </c>
      <c r="J586" s="70" t="s">
        <v>4961</v>
      </c>
      <c r="K586" s="70" t="str">
        <f>INDEX(PA_EXTRACAOITEM!D:D,MATCH(F586,PA_EXTRACAOITEM!B:B,0),0)</f>
        <v>Recolhimento (Valor Principal) - Setembro</v>
      </c>
    </row>
    <row r="587" spans="2:11" ht="15">
      <c r="B587" s="75" t="str">
        <f>INDEX(SUM!D:D,MATCH(SUM!$F$3,SUM!B:B,0),0)</f>
        <v>P005</v>
      </c>
      <c r="C587" s="74">
        <v>111</v>
      </c>
      <c r="D587" s="71" t="s">
        <v>1086</v>
      </c>
      <c r="E587" s="74">
        <f t="shared" si="9"/>
        <v>2023</v>
      </c>
      <c r="F587" s="71" t="s">
        <v>1223</v>
      </c>
      <c r="G587" s="75" t="s">
        <v>17</v>
      </c>
      <c r="H587" s="72" t="s">
        <v>1103</v>
      </c>
      <c r="I587" s="76">
        <f>'10'!G47</f>
        <v>33879.52</v>
      </c>
      <c r="J587" s="70" t="s">
        <v>4961</v>
      </c>
      <c r="K587" s="70" t="str">
        <f>INDEX(PA_EXTRACAOITEM!D:D,MATCH(F587,PA_EXTRACAOITEM!B:B,0),0)</f>
        <v>Recolhimento (Valor Principal) - Outubro</v>
      </c>
    </row>
    <row r="588" spans="2:11" ht="15">
      <c r="B588" s="75" t="str">
        <f>INDEX(SUM!D:D,MATCH(SUM!$F$3,SUM!B:B,0),0)</f>
        <v>P005</v>
      </c>
      <c r="C588" s="74">
        <v>111</v>
      </c>
      <c r="D588" s="71" t="s">
        <v>1086</v>
      </c>
      <c r="E588" s="74">
        <f t="shared" si="9"/>
        <v>2023</v>
      </c>
      <c r="F588" s="71" t="s">
        <v>1224</v>
      </c>
      <c r="G588" s="75" t="s">
        <v>17</v>
      </c>
      <c r="H588" s="72" t="s">
        <v>1104</v>
      </c>
      <c r="I588" s="76">
        <f>'10'!G48</f>
        <v>33939.34</v>
      </c>
      <c r="J588" s="70" t="s">
        <v>4961</v>
      </c>
      <c r="K588" s="70" t="str">
        <f>INDEX(PA_EXTRACAOITEM!D:D,MATCH(F588,PA_EXTRACAOITEM!B:B,0),0)</f>
        <v>Recolhimento (Valor Principal) - Novembro</v>
      </c>
    </row>
    <row r="589" spans="2:11" ht="15">
      <c r="B589" s="75" t="str">
        <f>INDEX(SUM!D:D,MATCH(SUM!$F$3,SUM!B:B,0),0)</f>
        <v>P005</v>
      </c>
      <c r="C589" s="74">
        <v>111</v>
      </c>
      <c r="D589" s="71" t="s">
        <v>1086</v>
      </c>
      <c r="E589" s="74">
        <f t="shared" si="9"/>
        <v>2023</v>
      </c>
      <c r="F589" s="71" t="s">
        <v>1225</v>
      </c>
      <c r="G589" s="75" t="s">
        <v>17</v>
      </c>
      <c r="H589" s="72" t="s">
        <v>1105</v>
      </c>
      <c r="I589" s="76">
        <f>'10'!G49</f>
        <v>28102.12</v>
      </c>
      <c r="J589" s="70" t="s">
        <v>4961</v>
      </c>
      <c r="K589" s="70" t="str">
        <f>INDEX(PA_EXTRACAOITEM!D:D,MATCH(F589,PA_EXTRACAOITEM!B:B,0),0)</f>
        <v>Recolhimento (Valor Principal) - Dezembro</v>
      </c>
    </row>
    <row r="590" spans="2:11" ht="15">
      <c r="B590" s="75" t="str">
        <f>INDEX(SUM!D:D,MATCH(SUM!$F$3,SUM!B:B,0),0)</f>
        <v>P005</v>
      </c>
      <c r="C590" s="74">
        <v>111</v>
      </c>
      <c r="D590" s="71" t="s">
        <v>1086</v>
      </c>
      <c r="E590" s="74">
        <f t="shared" si="9"/>
        <v>2023</v>
      </c>
      <c r="F590" s="71" t="s">
        <v>1226</v>
      </c>
      <c r="G590" s="75" t="s">
        <v>17</v>
      </c>
      <c r="H590" s="72" t="s">
        <v>1106</v>
      </c>
      <c r="I590" s="76">
        <f>'10'!G50</f>
        <v>12618.07</v>
      </c>
      <c r="J590" s="70" t="s">
        <v>4961</v>
      </c>
      <c r="K590" s="70" t="str">
        <f>INDEX(PA_EXTRACAOITEM!D:D,MATCH(F590,PA_EXTRACAOITEM!B:B,0),0)</f>
        <v>Recolhimento (Valor Principal) - 13° Salário</v>
      </c>
    </row>
    <row r="591" spans="2:11" ht="15">
      <c r="B591" s="75" t="str">
        <f>INDEX(SUM!D:D,MATCH(SUM!$F$3,SUM!B:B,0),0)</f>
        <v>P005</v>
      </c>
      <c r="C591" s="74">
        <v>111</v>
      </c>
      <c r="D591" s="71" t="s">
        <v>1086</v>
      </c>
      <c r="E591" s="74">
        <f t="shared" si="9"/>
        <v>2023</v>
      </c>
      <c r="F591" s="72" t="s">
        <v>1279</v>
      </c>
      <c r="H591" s="72" t="s">
        <v>1107</v>
      </c>
      <c r="I591" s="76">
        <f>'10'!H38</f>
        <v>0</v>
      </c>
      <c r="J591" s="70" t="s">
        <v>4961</v>
      </c>
      <c r="K591" s="70" t="str">
        <f>INDEX(PA_EXTRACAOITEM!D:D,MATCH(F591,PA_EXTRACAOITEM!B:B,0),0)</f>
        <v>Recolhimento (Multas e Juros) - Janeiro</v>
      </c>
    </row>
    <row r="592" spans="2:11" ht="15">
      <c r="B592" s="75" t="str">
        <f>INDEX(SUM!D:D,MATCH(SUM!$F$3,SUM!B:B,0),0)</f>
        <v>P005</v>
      </c>
      <c r="C592" s="74">
        <v>111</v>
      </c>
      <c r="D592" s="71" t="s">
        <v>1086</v>
      </c>
      <c r="E592" s="74">
        <f t="shared" si="9"/>
        <v>2023</v>
      </c>
      <c r="F592" s="72" t="s">
        <v>1280</v>
      </c>
      <c r="H592" s="72" t="s">
        <v>1108</v>
      </c>
      <c r="I592" s="76">
        <f>'10'!H39</f>
        <v>0</v>
      </c>
      <c r="J592" s="70" t="s">
        <v>4961</v>
      </c>
      <c r="K592" s="70" t="str">
        <f>INDEX(PA_EXTRACAOITEM!D:D,MATCH(F592,PA_EXTRACAOITEM!B:B,0),0)</f>
        <v>Recolhimento (Multas e Juros) - Fevereiro</v>
      </c>
    </row>
    <row r="593" spans="2:11" ht="15">
      <c r="B593" s="75" t="str">
        <f>INDEX(SUM!D:D,MATCH(SUM!$F$3,SUM!B:B,0),0)</f>
        <v>P005</v>
      </c>
      <c r="C593" s="74">
        <v>111</v>
      </c>
      <c r="D593" s="71" t="s">
        <v>1086</v>
      </c>
      <c r="E593" s="74">
        <f t="shared" si="9"/>
        <v>2023</v>
      </c>
      <c r="F593" s="72" t="s">
        <v>1281</v>
      </c>
      <c r="H593" s="72" t="s">
        <v>1109</v>
      </c>
      <c r="I593" s="76">
        <f>'10'!H40</f>
        <v>0</v>
      </c>
      <c r="J593" s="70" t="s">
        <v>4961</v>
      </c>
      <c r="K593" s="70" t="str">
        <f>INDEX(PA_EXTRACAOITEM!D:D,MATCH(F593,PA_EXTRACAOITEM!B:B,0),0)</f>
        <v>Recolhimento (Multas e Juros) - Março</v>
      </c>
    </row>
    <row r="594" spans="2:11" ht="15">
      <c r="B594" s="75" t="str">
        <f>INDEX(SUM!D:D,MATCH(SUM!$F$3,SUM!B:B,0),0)</f>
        <v>P005</v>
      </c>
      <c r="C594" s="74">
        <v>111</v>
      </c>
      <c r="D594" s="71" t="s">
        <v>1086</v>
      </c>
      <c r="E594" s="74">
        <f t="shared" si="9"/>
        <v>2023</v>
      </c>
      <c r="F594" s="72" t="s">
        <v>1282</v>
      </c>
      <c r="H594" s="72" t="s">
        <v>1110</v>
      </c>
      <c r="I594" s="76">
        <f>'10'!H41</f>
        <v>0</v>
      </c>
      <c r="J594" s="70" t="s">
        <v>4961</v>
      </c>
      <c r="K594" s="70" t="str">
        <f>INDEX(PA_EXTRACAOITEM!D:D,MATCH(F594,PA_EXTRACAOITEM!B:B,0),0)</f>
        <v>Recolhimento (Multas e Juros) - Abril</v>
      </c>
    </row>
    <row r="595" spans="2:11" ht="15">
      <c r="B595" s="75" t="str">
        <f>INDEX(SUM!D:D,MATCH(SUM!$F$3,SUM!B:B,0),0)</f>
        <v>P005</v>
      </c>
      <c r="C595" s="74">
        <v>111</v>
      </c>
      <c r="D595" s="71" t="s">
        <v>1086</v>
      </c>
      <c r="E595" s="74">
        <f t="shared" si="9"/>
        <v>2023</v>
      </c>
      <c r="F595" s="72" t="s">
        <v>1283</v>
      </c>
      <c r="H595" s="72" t="s">
        <v>1111</v>
      </c>
      <c r="I595" s="76">
        <f>'10'!H42</f>
        <v>0</v>
      </c>
      <c r="J595" s="70" t="s">
        <v>4961</v>
      </c>
      <c r="K595" s="70" t="str">
        <f>INDEX(PA_EXTRACAOITEM!D:D,MATCH(F595,PA_EXTRACAOITEM!B:B,0),0)</f>
        <v>Recolhimento (Multas e Juros) - Maio</v>
      </c>
    </row>
    <row r="596" spans="2:11" ht="15">
      <c r="B596" s="75" t="str">
        <f>INDEX(SUM!D:D,MATCH(SUM!$F$3,SUM!B:B,0),0)</f>
        <v>P005</v>
      </c>
      <c r="C596" s="74">
        <v>111</v>
      </c>
      <c r="D596" s="71" t="s">
        <v>1086</v>
      </c>
      <c r="E596" s="74">
        <f t="shared" si="9"/>
        <v>2023</v>
      </c>
      <c r="F596" s="72" t="s">
        <v>1284</v>
      </c>
      <c r="H596" s="72" t="s">
        <v>1112</v>
      </c>
      <c r="I596" s="76">
        <f>'10'!H43</f>
        <v>0</v>
      </c>
      <c r="J596" s="70" t="s">
        <v>4961</v>
      </c>
      <c r="K596" s="70" t="str">
        <f>INDEX(PA_EXTRACAOITEM!D:D,MATCH(F596,PA_EXTRACAOITEM!B:B,0),0)</f>
        <v>Recolhimento (Multas e Juros) - Junho</v>
      </c>
    </row>
    <row r="597" spans="2:11" ht="15">
      <c r="B597" s="75" t="str">
        <f>INDEX(SUM!D:D,MATCH(SUM!$F$3,SUM!B:B,0),0)</f>
        <v>P005</v>
      </c>
      <c r="C597" s="74">
        <v>111</v>
      </c>
      <c r="D597" s="71" t="s">
        <v>1086</v>
      </c>
      <c r="E597" s="74">
        <f t="shared" si="9"/>
        <v>2023</v>
      </c>
      <c r="F597" s="72" t="s">
        <v>1285</v>
      </c>
      <c r="H597" s="72" t="s">
        <v>1113</v>
      </c>
      <c r="I597" s="76">
        <f>'10'!H44</f>
        <v>0</v>
      </c>
      <c r="J597" s="70" t="s">
        <v>4961</v>
      </c>
      <c r="K597" s="70" t="str">
        <f>INDEX(PA_EXTRACAOITEM!D:D,MATCH(F597,PA_EXTRACAOITEM!B:B,0),0)</f>
        <v>Recolhimento (Multas e Juros) - Julho</v>
      </c>
    </row>
    <row r="598" spans="2:11" ht="15">
      <c r="B598" s="75" t="str">
        <f>INDEX(SUM!D:D,MATCH(SUM!$F$3,SUM!B:B,0),0)</f>
        <v>P005</v>
      </c>
      <c r="C598" s="74">
        <v>111</v>
      </c>
      <c r="D598" s="71" t="s">
        <v>1086</v>
      </c>
      <c r="E598" s="74">
        <f t="shared" si="9"/>
        <v>2023</v>
      </c>
      <c r="F598" s="72" t="s">
        <v>1286</v>
      </c>
      <c r="H598" s="72" t="s">
        <v>1114</v>
      </c>
      <c r="I598" s="76">
        <f>'10'!H45</f>
        <v>0</v>
      </c>
      <c r="J598" s="70" t="s">
        <v>4961</v>
      </c>
      <c r="K598" s="70" t="str">
        <f>INDEX(PA_EXTRACAOITEM!D:D,MATCH(F598,PA_EXTRACAOITEM!B:B,0),0)</f>
        <v>Recolhimento (Multas e Juros) - Agosto</v>
      </c>
    </row>
    <row r="599" spans="2:11" ht="15">
      <c r="B599" s="75" t="str">
        <f>INDEX(SUM!D:D,MATCH(SUM!$F$3,SUM!B:B,0),0)</f>
        <v>P005</v>
      </c>
      <c r="C599" s="74">
        <v>111</v>
      </c>
      <c r="D599" s="71" t="s">
        <v>1086</v>
      </c>
      <c r="E599" s="74">
        <f t="shared" si="9"/>
        <v>2023</v>
      </c>
      <c r="F599" s="72" t="s">
        <v>1287</v>
      </c>
      <c r="H599" s="72" t="s">
        <v>1115</v>
      </c>
      <c r="I599" s="76">
        <f>'10'!H46</f>
        <v>0</v>
      </c>
      <c r="J599" s="70" t="s">
        <v>4961</v>
      </c>
      <c r="K599" s="70" t="str">
        <f>INDEX(PA_EXTRACAOITEM!D:D,MATCH(F599,PA_EXTRACAOITEM!B:B,0),0)</f>
        <v>Recolhimento (Multas e Juros) - Setembro</v>
      </c>
    </row>
    <row r="600" spans="2:11" ht="15">
      <c r="B600" s="75" t="str">
        <f>INDEX(SUM!D:D,MATCH(SUM!$F$3,SUM!B:B,0),0)</f>
        <v>P005</v>
      </c>
      <c r="C600" s="74">
        <v>111</v>
      </c>
      <c r="D600" s="71" t="s">
        <v>1086</v>
      </c>
      <c r="E600" s="74">
        <f t="shared" si="9"/>
        <v>2023</v>
      </c>
      <c r="F600" s="72" t="s">
        <v>1288</v>
      </c>
      <c r="H600" s="72" t="s">
        <v>1116</v>
      </c>
      <c r="I600" s="76">
        <f>'10'!H47</f>
        <v>0</v>
      </c>
      <c r="J600" s="70" t="s">
        <v>4961</v>
      </c>
      <c r="K600" s="70" t="str">
        <f>INDEX(PA_EXTRACAOITEM!D:D,MATCH(F600,PA_EXTRACAOITEM!B:B,0),0)</f>
        <v>Recolhimento (Multas e Juros) - Outubro</v>
      </c>
    </row>
    <row r="601" spans="2:11" ht="15">
      <c r="B601" s="75" t="str">
        <f>INDEX(SUM!D:D,MATCH(SUM!$F$3,SUM!B:B,0),0)</f>
        <v>P005</v>
      </c>
      <c r="C601" s="74">
        <v>111</v>
      </c>
      <c r="D601" s="71" t="s">
        <v>1086</v>
      </c>
      <c r="E601" s="74">
        <f t="shared" si="9"/>
        <v>2023</v>
      </c>
      <c r="F601" s="72" t="s">
        <v>1289</v>
      </c>
      <c r="H601" s="72" t="s">
        <v>1117</v>
      </c>
      <c r="I601" s="76">
        <f>'10'!H48</f>
        <v>0</v>
      </c>
      <c r="J601" s="70" t="s">
        <v>4961</v>
      </c>
      <c r="K601" s="70" t="str">
        <f>INDEX(PA_EXTRACAOITEM!D:D,MATCH(F601,PA_EXTRACAOITEM!B:B,0),0)</f>
        <v>Recolhimento (Multas e Juros) - Novembro</v>
      </c>
    </row>
    <row r="602" spans="2:11" ht="15">
      <c r="B602" s="75" t="str">
        <f>INDEX(SUM!D:D,MATCH(SUM!$F$3,SUM!B:B,0),0)</f>
        <v>P005</v>
      </c>
      <c r="C602" s="74">
        <v>111</v>
      </c>
      <c r="D602" s="71" t="s">
        <v>1086</v>
      </c>
      <c r="E602" s="74">
        <f t="shared" si="9"/>
        <v>2023</v>
      </c>
      <c r="F602" s="72" t="s">
        <v>1290</v>
      </c>
      <c r="H602" s="72" t="s">
        <v>1118</v>
      </c>
      <c r="I602" s="76">
        <f>'10'!H49</f>
        <v>0</v>
      </c>
      <c r="J602" s="70" t="s">
        <v>4961</v>
      </c>
      <c r="K602" s="70" t="str">
        <f>INDEX(PA_EXTRACAOITEM!D:D,MATCH(F602,PA_EXTRACAOITEM!B:B,0),0)</f>
        <v>Recolhimento (Multas e Juros) - Dezembro</v>
      </c>
    </row>
    <row r="603" spans="2:11" ht="15">
      <c r="B603" s="75" t="str">
        <f>INDEX(SUM!D:D,MATCH(SUM!$F$3,SUM!B:B,0),0)</f>
        <v>P005</v>
      </c>
      <c r="C603" s="74">
        <v>111</v>
      </c>
      <c r="D603" s="71" t="s">
        <v>1086</v>
      </c>
      <c r="E603" s="74">
        <f t="shared" si="9"/>
        <v>2023</v>
      </c>
      <c r="F603" s="72" t="s">
        <v>1291</v>
      </c>
      <c r="H603" s="72" t="s">
        <v>1119</v>
      </c>
      <c r="I603" s="76">
        <f>'10'!H50</f>
        <v>0</v>
      </c>
      <c r="J603" s="70" t="s">
        <v>4961</v>
      </c>
      <c r="K603" s="70" t="str">
        <f>INDEX(PA_EXTRACAOITEM!D:D,MATCH(F603,PA_EXTRACAOITEM!B:B,0),0)</f>
        <v>Recolhimento (Multas e Juros) - 13° Salário</v>
      </c>
    </row>
    <row r="604" spans="2:11" ht="15">
      <c r="B604" s="75" t="str">
        <f>INDEX(SUM!D:D,MATCH(SUM!$F$3,SUM!B:B,0),0)</f>
        <v>P005</v>
      </c>
      <c r="C604" s="74" t="s">
        <v>17</v>
      </c>
      <c r="D604" s="71" t="s">
        <v>1412</v>
      </c>
      <c r="E604" s="74">
        <f t="shared" si="9"/>
        <v>2023</v>
      </c>
      <c r="F604" s="71" t="s">
        <v>1413</v>
      </c>
      <c r="G604" s="75" t="s">
        <v>17</v>
      </c>
      <c r="H604" s="72" t="s">
        <v>1414</v>
      </c>
      <c r="I604" s="76">
        <f>'11'!C12</f>
        <v>0</v>
      </c>
      <c r="J604" s="70" t="s">
        <v>4963</v>
      </c>
      <c r="K604" s="70" t="e">
        <f>INDEX(PA_EXTRACAOITEM!D:D,MATCH(F604,PA_EXTRACAOITEM!B:B,0),0)</f>
        <v>#N/A</v>
      </c>
    </row>
    <row r="605" spans="2:11" ht="15">
      <c r="B605" s="75" t="str">
        <f>INDEX(SUM!D:D,MATCH(SUM!$F$3,SUM!B:B,0),0)</f>
        <v>P005</v>
      </c>
      <c r="C605" s="74" t="s">
        <v>17</v>
      </c>
      <c r="D605" s="71" t="s">
        <v>1412</v>
      </c>
      <c r="E605" s="74">
        <f t="shared" si="9"/>
        <v>2023</v>
      </c>
      <c r="F605" s="71" t="s">
        <v>1415</v>
      </c>
      <c r="G605" s="75" t="s">
        <v>17</v>
      </c>
      <c r="H605" s="72" t="s">
        <v>1416</v>
      </c>
      <c r="I605" s="76">
        <f>'11'!C13</f>
        <v>0</v>
      </c>
      <c r="J605" s="70" t="s">
        <v>4963</v>
      </c>
      <c r="K605" s="70" t="e">
        <f>INDEX(PA_EXTRACAOITEM!D:D,MATCH(F605,PA_EXTRACAOITEM!B:B,0),0)</f>
        <v>#N/A</v>
      </c>
    </row>
    <row r="606" spans="2:11" ht="15">
      <c r="B606" s="75" t="str">
        <f>INDEX(SUM!D:D,MATCH(SUM!$F$3,SUM!B:B,0),0)</f>
        <v>P005</v>
      </c>
      <c r="C606" s="74" t="s">
        <v>17</v>
      </c>
      <c r="D606" s="71" t="s">
        <v>1412</v>
      </c>
      <c r="E606" s="74">
        <f t="shared" si="9"/>
        <v>2023</v>
      </c>
      <c r="F606" s="71" t="s">
        <v>1417</v>
      </c>
      <c r="G606" s="75" t="s">
        <v>17</v>
      </c>
      <c r="H606" s="72" t="s">
        <v>1418</v>
      </c>
      <c r="I606" s="76">
        <f>'11'!C14</f>
        <v>0</v>
      </c>
      <c r="J606" s="70" t="s">
        <v>4963</v>
      </c>
      <c r="K606" s="70" t="e">
        <f>INDEX(PA_EXTRACAOITEM!D:D,MATCH(F606,PA_EXTRACAOITEM!B:B,0),0)</f>
        <v>#N/A</v>
      </c>
    </row>
    <row r="607" spans="2:11" ht="15">
      <c r="B607" s="75" t="str">
        <f>INDEX(SUM!D:D,MATCH(SUM!$F$3,SUM!B:B,0),0)</f>
        <v>P005</v>
      </c>
      <c r="C607" s="74" t="s">
        <v>17</v>
      </c>
      <c r="D607" s="71" t="s">
        <v>1412</v>
      </c>
      <c r="E607" s="74">
        <f t="shared" si="9"/>
        <v>2023</v>
      </c>
      <c r="F607" s="71" t="s">
        <v>1419</v>
      </c>
      <c r="G607" s="75" t="s">
        <v>17</v>
      </c>
      <c r="H607" s="72" t="s">
        <v>1420</v>
      </c>
      <c r="I607" s="76">
        <f>'11'!C15</f>
        <v>0</v>
      </c>
      <c r="J607" s="70" t="s">
        <v>4963</v>
      </c>
      <c r="K607" s="70" t="e">
        <f>INDEX(PA_EXTRACAOITEM!D:D,MATCH(F607,PA_EXTRACAOITEM!B:B,0),0)</f>
        <v>#N/A</v>
      </c>
    </row>
    <row r="608" spans="2:11" ht="15">
      <c r="B608" s="75" t="str">
        <f>INDEX(SUM!D:D,MATCH(SUM!$F$3,SUM!B:B,0),0)</f>
        <v>P005</v>
      </c>
      <c r="C608" s="74" t="s">
        <v>17</v>
      </c>
      <c r="D608" s="71" t="s">
        <v>1412</v>
      </c>
      <c r="E608" s="74">
        <f t="shared" si="9"/>
        <v>2023</v>
      </c>
      <c r="F608" s="71" t="s">
        <v>1421</v>
      </c>
      <c r="G608" s="75" t="s">
        <v>17</v>
      </c>
      <c r="H608" s="72" t="s">
        <v>1422</v>
      </c>
      <c r="I608" s="76">
        <f>'11'!C16</f>
        <v>0</v>
      </c>
      <c r="J608" s="70" t="s">
        <v>4963</v>
      </c>
      <c r="K608" s="70" t="e">
        <f>INDEX(PA_EXTRACAOITEM!D:D,MATCH(F608,PA_EXTRACAOITEM!B:B,0),0)</f>
        <v>#N/A</v>
      </c>
    </row>
    <row r="609" spans="2:11" ht="15">
      <c r="B609" s="75" t="str">
        <f>INDEX(SUM!D:D,MATCH(SUM!$F$3,SUM!B:B,0),0)</f>
        <v>P005</v>
      </c>
      <c r="C609" s="74" t="s">
        <v>17</v>
      </c>
      <c r="D609" s="71" t="s">
        <v>1412</v>
      </c>
      <c r="E609" s="74">
        <f t="shared" si="9"/>
        <v>2023</v>
      </c>
      <c r="F609" s="71" t="s">
        <v>1423</v>
      </c>
      <c r="G609" s="75" t="s">
        <v>17</v>
      </c>
      <c r="H609" s="72" t="s">
        <v>1424</v>
      </c>
      <c r="I609" s="76">
        <f>'11'!C17</f>
        <v>0</v>
      </c>
      <c r="J609" s="70" t="s">
        <v>4963</v>
      </c>
      <c r="K609" s="70" t="e">
        <f>INDEX(PA_EXTRACAOITEM!D:D,MATCH(F609,PA_EXTRACAOITEM!B:B,0),0)</f>
        <v>#N/A</v>
      </c>
    </row>
    <row r="610" spans="2:11" ht="15">
      <c r="B610" s="75" t="str">
        <f>INDEX(SUM!D:D,MATCH(SUM!$F$3,SUM!B:B,0),0)</f>
        <v>P005</v>
      </c>
      <c r="C610" s="74" t="s">
        <v>17</v>
      </c>
      <c r="D610" s="71" t="s">
        <v>1412</v>
      </c>
      <c r="E610" s="74">
        <f t="shared" si="9"/>
        <v>2023</v>
      </c>
      <c r="F610" s="71" t="s">
        <v>1425</v>
      </c>
      <c r="G610" s="75" t="s">
        <v>17</v>
      </c>
      <c r="H610" s="72" t="s">
        <v>1426</v>
      </c>
      <c r="I610" s="76">
        <f>'11'!C18</f>
        <v>0</v>
      </c>
      <c r="J610" s="70" t="s">
        <v>4963</v>
      </c>
      <c r="K610" s="70" t="e">
        <f>INDEX(PA_EXTRACAOITEM!D:D,MATCH(F610,PA_EXTRACAOITEM!B:B,0),0)</f>
        <v>#N/A</v>
      </c>
    </row>
    <row r="611" spans="2:11" ht="15">
      <c r="B611" s="75" t="str">
        <f>INDEX(SUM!D:D,MATCH(SUM!$F$3,SUM!B:B,0),0)</f>
        <v>P005</v>
      </c>
      <c r="C611" s="74" t="s">
        <v>17</v>
      </c>
      <c r="D611" s="71" t="s">
        <v>1412</v>
      </c>
      <c r="E611" s="74">
        <f t="shared" si="9"/>
        <v>2023</v>
      </c>
      <c r="F611" s="71" t="s">
        <v>1427</v>
      </c>
      <c r="G611" s="75" t="s">
        <v>17</v>
      </c>
      <c r="H611" s="72" t="s">
        <v>1428</v>
      </c>
      <c r="I611" s="76">
        <f>'11'!C19</f>
        <v>0</v>
      </c>
      <c r="J611" s="70" t="s">
        <v>4963</v>
      </c>
      <c r="K611" s="70" t="e">
        <f>INDEX(PA_EXTRACAOITEM!D:D,MATCH(F611,PA_EXTRACAOITEM!B:B,0),0)</f>
        <v>#N/A</v>
      </c>
    </row>
    <row r="612" spans="2:11" ht="15">
      <c r="B612" s="75" t="str">
        <f>INDEX(SUM!D:D,MATCH(SUM!$F$3,SUM!B:B,0),0)</f>
        <v>P005</v>
      </c>
      <c r="C612" s="74" t="s">
        <v>17</v>
      </c>
      <c r="D612" s="71" t="s">
        <v>1412</v>
      </c>
      <c r="E612" s="74">
        <f t="shared" si="9"/>
        <v>2023</v>
      </c>
      <c r="F612" s="71" t="s">
        <v>1429</v>
      </c>
      <c r="G612" s="75" t="s">
        <v>17</v>
      </c>
      <c r="H612" s="72" t="s">
        <v>1430</v>
      </c>
      <c r="I612" s="76">
        <f>'11'!C20</f>
        <v>0</v>
      </c>
      <c r="J612" s="70" t="s">
        <v>4963</v>
      </c>
      <c r="K612" s="70" t="e">
        <f>INDEX(PA_EXTRACAOITEM!D:D,MATCH(F612,PA_EXTRACAOITEM!B:B,0),0)</f>
        <v>#N/A</v>
      </c>
    </row>
    <row r="613" spans="2:11" ht="15">
      <c r="B613" s="75" t="str">
        <f>INDEX(SUM!D:D,MATCH(SUM!$F$3,SUM!B:B,0),0)</f>
        <v>P005</v>
      </c>
      <c r="C613" s="74" t="s">
        <v>17</v>
      </c>
      <c r="D613" s="71" t="s">
        <v>1412</v>
      </c>
      <c r="E613" s="74">
        <f t="shared" si="9"/>
        <v>2023</v>
      </c>
      <c r="F613" s="71" t="s">
        <v>1431</v>
      </c>
      <c r="G613" s="75" t="s">
        <v>17</v>
      </c>
      <c r="H613" s="72" t="s">
        <v>1432</v>
      </c>
      <c r="I613" s="76">
        <f>'11'!C21</f>
        <v>0</v>
      </c>
      <c r="J613" s="70" t="s">
        <v>4963</v>
      </c>
      <c r="K613" s="70" t="e">
        <f>INDEX(PA_EXTRACAOITEM!D:D,MATCH(F613,PA_EXTRACAOITEM!B:B,0),0)</f>
        <v>#N/A</v>
      </c>
    </row>
    <row r="614" spans="2:11" ht="15">
      <c r="B614" s="75" t="str">
        <f>INDEX(SUM!D:D,MATCH(SUM!$F$3,SUM!B:B,0),0)</f>
        <v>P005</v>
      </c>
      <c r="C614" s="74" t="s">
        <v>17</v>
      </c>
      <c r="D614" s="71" t="s">
        <v>1412</v>
      </c>
      <c r="E614" s="74">
        <f t="shared" si="9"/>
        <v>2023</v>
      </c>
      <c r="F614" s="71" t="s">
        <v>1433</v>
      </c>
      <c r="G614" s="75" t="s">
        <v>17</v>
      </c>
      <c r="H614" s="72" t="s">
        <v>1434</v>
      </c>
      <c r="I614" s="76">
        <f>'11'!C22</f>
        <v>0</v>
      </c>
      <c r="J614" s="70" t="s">
        <v>4963</v>
      </c>
      <c r="K614" s="70" t="e">
        <f>INDEX(PA_EXTRACAOITEM!D:D,MATCH(F614,PA_EXTRACAOITEM!B:B,0),0)</f>
        <v>#N/A</v>
      </c>
    </row>
    <row r="615" spans="2:11" ht="15">
      <c r="B615" s="75" t="str">
        <f>INDEX(SUM!D:D,MATCH(SUM!$F$3,SUM!B:B,0),0)</f>
        <v>P005</v>
      </c>
      <c r="C615" s="74" t="s">
        <v>17</v>
      </c>
      <c r="D615" s="71" t="s">
        <v>1412</v>
      </c>
      <c r="E615" s="74">
        <f t="shared" si="9"/>
        <v>2023</v>
      </c>
      <c r="F615" s="71" t="s">
        <v>1435</v>
      </c>
      <c r="G615" s="75" t="s">
        <v>17</v>
      </c>
      <c r="H615" s="72" t="s">
        <v>1436</v>
      </c>
      <c r="I615" s="76">
        <f>'11'!C23</f>
        <v>0</v>
      </c>
      <c r="J615" s="70" t="s">
        <v>4963</v>
      </c>
      <c r="K615" s="70" t="e">
        <f>INDEX(PA_EXTRACAOITEM!D:D,MATCH(F615,PA_EXTRACAOITEM!B:B,0),0)</f>
        <v>#N/A</v>
      </c>
    </row>
    <row r="616" spans="2:11" ht="15">
      <c r="B616" s="75" t="str">
        <f>INDEX(SUM!D:D,MATCH(SUM!$F$3,SUM!B:B,0),0)</f>
        <v>P005</v>
      </c>
      <c r="C616" s="74" t="s">
        <v>17</v>
      </c>
      <c r="D616" s="71" t="s">
        <v>1412</v>
      </c>
      <c r="E616" s="74">
        <f t="shared" si="9"/>
        <v>2023</v>
      </c>
      <c r="F616" s="71" t="s">
        <v>1437</v>
      </c>
      <c r="G616" s="75" t="s">
        <v>17</v>
      </c>
      <c r="H616" s="72" t="s">
        <v>1438</v>
      </c>
      <c r="I616" s="76">
        <f>'11'!C24</f>
        <v>0</v>
      </c>
      <c r="J616" s="70" t="s">
        <v>4963</v>
      </c>
      <c r="K616" s="70" t="e">
        <f>INDEX(PA_EXTRACAOITEM!D:D,MATCH(F616,PA_EXTRACAOITEM!B:B,0),0)</f>
        <v>#N/A</v>
      </c>
    </row>
    <row r="617" spans="2:11" ht="15">
      <c r="B617" s="75" t="str">
        <f>INDEX(SUM!D:D,MATCH(SUM!$F$3,SUM!B:B,0),0)</f>
        <v>P005</v>
      </c>
      <c r="C617" s="74" t="s">
        <v>17</v>
      </c>
      <c r="D617" s="71" t="s">
        <v>1412</v>
      </c>
      <c r="E617" s="74">
        <f t="shared" si="9"/>
        <v>2023</v>
      </c>
      <c r="F617" s="71" t="s">
        <v>1439</v>
      </c>
      <c r="G617" s="75" t="s">
        <v>17</v>
      </c>
      <c r="H617" s="72" t="s">
        <v>1440</v>
      </c>
      <c r="I617" s="76">
        <f>'11'!D12</f>
        <v>0</v>
      </c>
      <c r="J617" s="70" t="s">
        <v>4963</v>
      </c>
      <c r="K617" s="70" t="e">
        <f>INDEX(PA_EXTRACAOITEM!D:D,MATCH(F617,PA_EXTRACAOITEM!B:B,0),0)</f>
        <v>#N/A</v>
      </c>
    </row>
    <row r="618" spans="2:11" ht="15">
      <c r="B618" s="75" t="str">
        <f>INDEX(SUM!D:D,MATCH(SUM!$F$3,SUM!B:B,0),0)</f>
        <v>P005</v>
      </c>
      <c r="C618" s="74" t="s">
        <v>17</v>
      </c>
      <c r="D618" s="71" t="s">
        <v>1412</v>
      </c>
      <c r="E618" s="74">
        <f t="shared" si="9"/>
        <v>2023</v>
      </c>
      <c r="F618" s="71" t="s">
        <v>1441</v>
      </c>
      <c r="G618" s="75" t="s">
        <v>17</v>
      </c>
      <c r="H618" s="72" t="s">
        <v>1442</v>
      </c>
      <c r="I618" s="76">
        <f>'11'!D13</f>
        <v>0</v>
      </c>
      <c r="J618" s="70" t="s">
        <v>4963</v>
      </c>
      <c r="K618" s="70" t="e">
        <f>INDEX(PA_EXTRACAOITEM!D:D,MATCH(F618,PA_EXTRACAOITEM!B:B,0),0)</f>
        <v>#N/A</v>
      </c>
    </row>
    <row r="619" spans="2:11" ht="15">
      <c r="B619" s="75" t="str">
        <f>INDEX(SUM!D:D,MATCH(SUM!$F$3,SUM!B:B,0),0)</f>
        <v>P005</v>
      </c>
      <c r="C619" s="74" t="s">
        <v>17</v>
      </c>
      <c r="D619" s="71" t="s">
        <v>1412</v>
      </c>
      <c r="E619" s="74">
        <f t="shared" si="9"/>
        <v>2023</v>
      </c>
      <c r="F619" s="71" t="s">
        <v>1443</v>
      </c>
      <c r="G619" s="75" t="s">
        <v>17</v>
      </c>
      <c r="H619" s="72" t="s">
        <v>1444</v>
      </c>
      <c r="I619" s="76">
        <f>'11'!D14</f>
        <v>0</v>
      </c>
      <c r="J619" s="70" t="s">
        <v>4963</v>
      </c>
      <c r="K619" s="70" t="e">
        <f>INDEX(PA_EXTRACAOITEM!D:D,MATCH(F619,PA_EXTRACAOITEM!B:B,0),0)</f>
        <v>#N/A</v>
      </c>
    </row>
    <row r="620" spans="2:11" ht="15">
      <c r="B620" s="75" t="str">
        <f>INDEX(SUM!D:D,MATCH(SUM!$F$3,SUM!B:B,0),0)</f>
        <v>P005</v>
      </c>
      <c r="C620" s="74" t="s">
        <v>17</v>
      </c>
      <c r="D620" s="71" t="s">
        <v>1412</v>
      </c>
      <c r="E620" s="74">
        <f t="shared" si="9"/>
        <v>2023</v>
      </c>
      <c r="F620" s="71" t="s">
        <v>1445</v>
      </c>
      <c r="G620" s="75" t="s">
        <v>17</v>
      </c>
      <c r="H620" s="72" t="s">
        <v>1446</v>
      </c>
      <c r="I620" s="76">
        <f>'11'!D15</f>
        <v>0</v>
      </c>
      <c r="J620" s="70" t="s">
        <v>4963</v>
      </c>
      <c r="K620" s="70" t="e">
        <f>INDEX(PA_EXTRACAOITEM!D:D,MATCH(F620,PA_EXTRACAOITEM!B:B,0),0)</f>
        <v>#N/A</v>
      </c>
    </row>
    <row r="621" spans="2:11" ht="15">
      <c r="B621" s="75" t="str">
        <f>INDEX(SUM!D:D,MATCH(SUM!$F$3,SUM!B:B,0),0)</f>
        <v>P005</v>
      </c>
      <c r="C621" s="74" t="s">
        <v>17</v>
      </c>
      <c r="D621" s="71" t="s">
        <v>1412</v>
      </c>
      <c r="E621" s="74">
        <f t="shared" si="9"/>
        <v>2023</v>
      </c>
      <c r="F621" s="71" t="s">
        <v>1447</v>
      </c>
      <c r="G621" s="75" t="s">
        <v>17</v>
      </c>
      <c r="H621" s="72" t="s">
        <v>1448</v>
      </c>
      <c r="I621" s="76">
        <f>'11'!D16</f>
        <v>0</v>
      </c>
      <c r="J621" s="70" t="s">
        <v>4963</v>
      </c>
      <c r="K621" s="70" t="e">
        <f>INDEX(PA_EXTRACAOITEM!D:D,MATCH(F621,PA_EXTRACAOITEM!B:B,0),0)</f>
        <v>#N/A</v>
      </c>
    </row>
    <row r="622" spans="2:11" ht="15">
      <c r="B622" s="75" t="str">
        <f>INDEX(SUM!D:D,MATCH(SUM!$F$3,SUM!B:B,0),0)</f>
        <v>P005</v>
      </c>
      <c r="C622" s="74" t="s">
        <v>17</v>
      </c>
      <c r="D622" s="71" t="s">
        <v>1412</v>
      </c>
      <c r="E622" s="74">
        <f t="shared" si="9"/>
        <v>2023</v>
      </c>
      <c r="F622" s="71" t="s">
        <v>1449</v>
      </c>
      <c r="G622" s="75" t="s">
        <v>17</v>
      </c>
      <c r="H622" s="72" t="s">
        <v>1450</v>
      </c>
      <c r="I622" s="76">
        <f>'11'!D17</f>
        <v>0</v>
      </c>
      <c r="J622" s="70" t="s">
        <v>4963</v>
      </c>
      <c r="K622" s="70" t="e">
        <f>INDEX(PA_EXTRACAOITEM!D:D,MATCH(F622,PA_EXTRACAOITEM!B:B,0),0)</f>
        <v>#N/A</v>
      </c>
    </row>
    <row r="623" spans="2:11" ht="15">
      <c r="B623" s="75" t="str">
        <f>INDEX(SUM!D:D,MATCH(SUM!$F$3,SUM!B:B,0),0)</f>
        <v>P005</v>
      </c>
      <c r="C623" s="74" t="s">
        <v>17</v>
      </c>
      <c r="D623" s="71" t="s">
        <v>1412</v>
      </c>
      <c r="E623" s="74">
        <f t="shared" si="9"/>
        <v>2023</v>
      </c>
      <c r="F623" s="71" t="s">
        <v>1451</v>
      </c>
      <c r="G623" s="75" t="s">
        <v>17</v>
      </c>
      <c r="H623" s="72" t="s">
        <v>1452</v>
      </c>
      <c r="I623" s="76">
        <f>'11'!D18</f>
        <v>0</v>
      </c>
      <c r="J623" s="70" t="s">
        <v>4963</v>
      </c>
      <c r="K623" s="70" t="e">
        <f>INDEX(PA_EXTRACAOITEM!D:D,MATCH(F623,PA_EXTRACAOITEM!B:B,0),0)</f>
        <v>#N/A</v>
      </c>
    </row>
    <row r="624" spans="2:11" ht="15">
      <c r="B624" s="75" t="str">
        <f>INDEX(SUM!D:D,MATCH(SUM!$F$3,SUM!B:B,0),0)</f>
        <v>P005</v>
      </c>
      <c r="C624" s="74" t="s">
        <v>17</v>
      </c>
      <c r="D624" s="71" t="s">
        <v>1412</v>
      </c>
      <c r="E624" s="74">
        <f t="shared" si="9"/>
        <v>2023</v>
      </c>
      <c r="F624" s="71" t="s">
        <v>1453</v>
      </c>
      <c r="G624" s="75" t="s">
        <v>17</v>
      </c>
      <c r="H624" s="72" t="s">
        <v>1454</v>
      </c>
      <c r="I624" s="76">
        <f>'11'!D19</f>
        <v>0</v>
      </c>
      <c r="J624" s="70" t="s">
        <v>4963</v>
      </c>
      <c r="K624" s="70" t="e">
        <f>INDEX(PA_EXTRACAOITEM!D:D,MATCH(F624,PA_EXTRACAOITEM!B:B,0),0)</f>
        <v>#N/A</v>
      </c>
    </row>
    <row r="625" spans="2:11" ht="15">
      <c r="B625" s="75" t="str">
        <f>INDEX(SUM!D:D,MATCH(SUM!$F$3,SUM!B:B,0),0)</f>
        <v>P005</v>
      </c>
      <c r="C625" s="74" t="s">
        <v>17</v>
      </c>
      <c r="D625" s="71" t="s">
        <v>1412</v>
      </c>
      <c r="E625" s="74">
        <f t="shared" si="9"/>
        <v>2023</v>
      </c>
      <c r="F625" s="71" t="s">
        <v>1455</v>
      </c>
      <c r="G625" s="75" t="s">
        <v>17</v>
      </c>
      <c r="H625" s="72" t="s">
        <v>1456</v>
      </c>
      <c r="I625" s="76">
        <f>'11'!D20</f>
        <v>0</v>
      </c>
      <c r="J625" s="70" t="s">
        <v>4963</v>
      </c>
      <c r="K625" s="70" t="e">
        <f>INDEX(PA_EXTRACAOITEM!D:D,MATCH(F625,PA_EXTRACAOITEM!B:B,0),0)</f>
        <v>#N/A</v>
      </c>
    </row>
    <row r="626" spans="2:11" ht="15">
      <c r="B626" s="75" t="str">
        <f>INDEX(SUM!D:D,MATCH(SUM!$F$3,SUM!B:B,0),0)</f>
        <v>P005</v>
      </c>
      <c r="C626" s="74" t="s">
        <v>17</v>
      </c>
      <c r="D626" s="71" t="s">
        <v>1412</v>
      </c>
      <c r="E626" s="74">
        <f t="shared" si="9"/>
        <v>2023</v>
      </c>
      <c r="F626" s="71" t="s">
        <v>1457</v>
      </c>
      <c r="G626" s="75" t="s">
        <v>17</v>
      </c>
      <c r="H626" s="72" t="s">
        <v>1458</v>
      </c>
      <c r="I626" s="76">
        <f>'11'!D21</f>
        <v>0</v>
      </c>
      <c r="J626" s="70" t="s">
        <v>4963</v>
      </c>
      <c r="K626" s="70" t="e">
        <f>INDEX(PA_EXTRACAOITEM!D:D,MATCH(F626,PA_EXTRACAOITEM!B:B,0),0)</f>
        <v>#N/A</v>
      </c>
    </row>
    <row r="627" spans="2:11" ht="15">
      <c r="B627" s="75" t="str">
        <f>INDEX(SUM!D:D,MATCH(SUM!$F$3,SUM!B:B,0),0)</f>
        <v>P005</v>
      </c>
      <c r="C627" s="74" t="s">
        <v>17</v>
      </c>
      <c r="D627" s="71" t="s">
        <v>1412</v>
      </c>
      <c r="E627" s="74">
        <f t="shared" si="9"/>
        <v>2023</v>
      </c>
      <c r="F627" s="71" t="s">
        <v>1459</v>
      </c>
      <c r="G627" s="75" t="s">
        <v>17</v>
      </c>
      <c r="H627" s="72" t="s">
        <v>1460</v>
      </c>
      <c r="I627" s="76">
        <f>'11'!D22</f>
        <v>0</v>
      </c>
      <c r="J627" s="70" t="s">
        <v>4963</v>
      </c>
      <c r="K627" s="70" t="e">
        <f>INDEX(PA_EXTRACAOITEM!D:D,MATCH(F627,PA_EXTRACAOITEM!B:B,0),0)</f>
        <v>#N/A</v>
      </c>
    </row>
    <row r="628" spans="2:11" ht="15">
      <c r="B628" s="75" t="str">
        <f>INDEX(SUM!D:D,MATCH(SUM!$F$3,SUM!B:B,0),0)</f>
        <v>P005</v>
      </c>
      <c r="C628" s="74" t="s">
        <v>17</v>
      </c>
      <c r="D628" s="71" t="s">
        <v>1412</v>
      </c>
      <c r="E628" s="74">
        <f t="shared" si="9"/>
        <v>2023</v>
      </c>
      <c r="F628" s="71" t="s">
        <v>1461</v>
      </c>
      <c r="G628" s="75" t="s">
        <v>17</v>
      </c>
      <c r="H628" s="72" t="s">
        <v>1462</v>
      </c>
      <c r="I628" s="76">
        <f>'11'!D23</f>
        <v>0</v>
      </c>
      <c r="J628" s="70" t="s">
        <v>4963</v>
      </c>
      <c r="K628" s="70" t="e">
        <f>INDEX(PA_EXTRACAOITEM!D:D,MATCH(F628,PA_EXTRACAOITEM!B:B,0),0)</f>
        <v>#N/A</v>
      </c>
    </row>
    <row r="629" spans="2:11" ht="15">
      <c r="B629" s="75" t="str">
        <f>INDEX(SUM!D:D,MATCH(SUM!$F$3,SUM!B:B,0),0)</f>
        <v>P005</v>
      </c>
      <c r="C629" s="74" t="s">
        <v>17</v>
      </c>
      <c r="D629" s="71" t="s">
        <v>1412</v>
      </c>
      <c r="E629" s="74">
        <f t="shared" si="9"/>
        <v>2023</v>
      </c>
      <c r="F629" s="71" t="s">
        <v>1463</v>
      </c>
      <c r="G629" s="75" t="s">
        <v>17</v>
      </c>
      <c r="H629" s="72" t="s">
        <v>1464</v>
      </c>
      <c r="I629" s="76">
        <f>'11'!D24</f>
        <v>0</v>
      </c>
      <c r="J629" s="70" t="s">
        <v>4963</v>
      </c>
      <c r="K629" s="70" t="e">
        <f>INDEX(PA_EXTRACAOITEM!D:D,MATCH(F629,PA_EXTRACAOITEM!B:B,0),0)</f>
        <v>#N/A</v>
      </c>
    </row>
    <row r="630" spans="2:11" ht="15">
      <c r="B630" s="75" t="str">
        <f>INDEX(SUM!D:D,MATCH(SUM!$F$3,SUM!B:B,0),0)</f>
        <v>P005</v>
      </c>
      <c r="C630" s="74" t="s">
        <v>17</v>
      </c>
      <c r="D630" s="71" t="s">
        <v>1412</v>
      </c>
      <c r="E630" s="74">
        <f t="shared" si="9"/>
        <v>2023</v>
      </c>
      <c r="F630" s="71" t="s">
        <v>1465</v>
      </c>
      <c r="G630" s="75" t="s">
        <v>17</v>
      </c>
      <c r="H630" s="72" t="s">
        <v>1466</v>
      </c>
      <c r="I630" s="76">
        <f>'11'!H12</f>
        <v>0</v>
      </c>
      <c r="J630" s="70" t="s">
        <v>4963</v>
      </c>
      <c r="K630" s="70" t="e">
        <f>INDEX(PA_EXTRACAOITEM!D:D,MATCH(F630,PA_EXTRACAOITEM!B:B,0),0)</f>
        <v>#N/A</v>
      </c>
    </row>
    <row r="631" spans="2:11" ht="15">
      <c r="B631" s="75" t="str">
        <f>INDEX(SUM!D:D,MATCH(SUM!$F$3,SUM!B:B,0),0)</f>
        <v>P005</v>
      </c>
      <c r="C631" s="74" t="s">
        <v>17</v>
      </c>
      <c r="D631" s="71" t="s">
        <v>1412</v>
      </c>
      <c r="E631" s="74">
        <f t="shared" si="9"/>
        <v>2023</v>
      </c>
      <c r="F631" s="71" t="s">
        <v>1467</v>
      </c>
      <c r="G631" s="75" t="s">
        <v>17</v>
      </c>
      <c r="H631" s="72" t="s">
        <v>1468</v>
      </c>
      <c r="I631" s="76">
        <f>'11'!H13</f>
        <v>0</v>
      </c>
      <c r="J631" s="70" t="s">
        <v>4963</v>
      </c>
      <c r="K631" s="70" t="e">
        <f>INDEX(PA_EXTRACAOITEM!D:D,MATCH(F631,PA_EXTRACAOITEM!B:B,0),0)</f>
        <v>#N/A</v>
      </c>
    </row>
    <row r="632" spans="2:11" ht="15">
      <c r="B632" s="75" t="str">
        <f>INDEX(SUM!D:D,MATCH(SUM!$F$3,SUM!B:B,0),0)</f>
        <v>P005</v>
      </c>
      <c r="C632" s="74" t="s">
        <v>17</v>
      </c>
      <c r="D632" s="71" t="s">
        <v>1412</v>
      </c>
      <c r="E632" s="74">
        <f t="shared" si="9"/>
        <v>2023</v>
      </c>
      <c r="F632" s="71" t="s">
        <v>1469</v>
      </c>
      <c r="G632" s="75" t="s">
        <v>17</v>
      </c>
      <c r="H632" s="72" t="s">
        <v>1470</v>
      </c>
      <c r="I632" s="76">
        <f>'11'!H14</f>
        <v>0</v>
      </c>
      <c r="J632" s="70" t="s">
        <v>4963</v>
      </c>
      <c r="K632" s="70" t="e">
        <f>INDEX(PA_EXTRACAOITEM!D:D,MATCH(F632,PA_EXTRACAOITEM!B:B,0),0)</f>
        <v>#N/A</v>
      </c>
    </row>
    <row r="633" spans="2:11" ht="15">
      <c r="B633" s="75" t="str">
        <f>INDEX(SUM!D:D,MATCH(SUM!$F$3,SUM!B:B,0),0)</f>
        <v>P005</v>
      </c>
      <c r="C633" s="74" t="s">
        <v>17</v>
      </c>
      <c r="D633" s="71" t="s">
        <v>1412</v>
      </c>
      <c r="E633" s="74">
        <f t="shared" si="9"/>
        <v>2023</v>
      </c>
      <c r="F633" s="71" t="s">
        <v>1471</v>
      </c>
      <c r="G633" s="75" t="s">
        <v>17</v>
      </c>
      <c r="H633" s="72" t="s">
        <v>1472</v>
      </c>
      <c r="I633" s="76">
        <f>'11'!H15</f>
        <v>0</v>
      </c>
      <c r="J633" s="70" t="s">
        <v>4963</v>
      </c>
      <c r="K633" s="70" t="e">
        <f>INDEX(PA_EXTRACAOITEM!D:D,MATCH(F633,PA_EXTRACAOITEM!B:B,0),0)</f>
        <v>#N/A</v>
      </c>
    </row>
    <row r="634" spans="2:11" ht="15">
      <c r="B634" s="75" t="str">
        <f>INDEX(SUM!D:D,MATCH(SUM!$F$3,SUM!B:B,0),0)</f>
        <v>P005</v>
      </c>
      <c r="C634" s="74" t="s">
        <v>17</v>
      </c>
      <c r="D634" s="71" t="s">
        <v>1412</v>
      </c>
      <c r="E634" s="74">
        <f t="shared" si="9"/>
        <v>2023</v>
      </c>
      <c r="F634" s="71" t="s">
        <v>1473</v>
      </c>
      <c r="G634" s="75" t="s">
        <v>17</v>
      </c>
      <c r="H634" s="72" t="s">
        <v>1474</v>
      </c>
      <c r="I634" s="76">
        <f>'11'!H16</f>
        <v>0</v>
      </c>
      <c r="J634" s="70" t="s">
        <v>4963</v>
      </c>
      <c r="K634" s="70" t="e">
        <f>INDEX(PA_EXTRACAOITEM!D:D,MATCH(F634,PA_EXTRACAOITEM!B:B,0),0)</f>
        <v>#N/A</v>
      </c>
    </row>
    <row r="635" spans="2:11" ht="15">
      <c r="B635" s="75" t="str">
        <f>INDEX(SUM!D:D,MATCH(SUM!$F$3,SUM!B:B,0),0)</f>
        <v>P005</v>
      </c>
      <c r="C635" s="74" t="s">
        <v>17</v>
      </c>
      <c r="D635" s="71" t="s">
        <v>1412</v>
      </c>
      <c r="E635" s="74">
        <f t="shared" si="9"/>
        <v>2023</v>
      </c>
      <c r="F635" s="71" t="s">
        <v>1475</v>
      </c>
      <c r="G635" s="75" t="s">
        <v>17</v>
      </c>
      <c r="H635" s="72" t="s">
        <v>1476</v>
      </c>
      <c r="I635" s="76">
        <f>'11'!H17</f>
        <v>0</v>
      </c>
      <c r="J635" s="70" t="s">
        <v>4963</v>
      </c>
      <c r="K635" s="70" t="e">
        <f>INDEX(PA_EXTRACAOITEM!D:D,MATCH(F635,PA_EXTRACAOITEM!B:B,0),0)</f>
        <v>#N/A</v>
      </c>
    </row>
    <row r="636" spans="2:11" ht="15">
      <c r="B636" s="75" t="str">
        <f>INDEX(SUM!D:D,MATCH(SUM!$F$3,SUM!B:B,0),0)</f>
        <v>P005</v>
      </c>
      <c r="C636" s="74" t="s">
        <v>17</v>
      </c>
      <c r="D636" s="71" t="s">
        <v>1412</v>
      </c>
      <c r="E636" s="74">
        <f t="shared" si="9"/>
        <v>2023</v>
      </c>
      <c r="F636" s="71" t="s">
        <v>1477</v>
      </c>
      <c r="G636" s="75" t="s">
        <v>17</v>
      </c>
      <c r="H636" s="72" t="s">
        <v>1478</v>
      </c>
      <c r="I636" s="76">
        <f>'11'!H18</f>
        <v>0</v>
      </c>
      <c r="J636" s="70" t="s">
        <v>4963</v>
      </c>
      <c r="K636" s="70" t="e">
        <f>INDEX(PA_EXTRACAOITEM!D:D,MATCH(F636,PA_EXTRACAOITEM!B:B,0),0)</f>
        <v>#N/A</v>
      </c>
    </row>
    <row r="637" spans="2:11" ht="15">
      <c r="B637" s="75" t="str">
        <f>INDEX(SUM!D:D,MATCH(SUM!$F$3,SUM!B:B,0),0)</f>
        <v>P005</v>
      </c>
      <c r="C637" s="74" t="s">
        <v>17</v>
      </c>
      <c r="D637" s="71" t="s">
        <v>1412</v>
      </c>
      <c r="E637" s="74">
        <f t="shared" si="9"/>
        <v>2023</v>
      </c>
      <c r="F637" s="71" t="s">
        <v>1479</v>
      </c>
      <c r="G637" s="75" t="s">
        <v>17</v>
      </c>
      <c r="H637" s="72" t="s">
        <v>1480</v>
      </c>
      <c r="I637" s="76">
        <f>'11'!H19</f>
        <v>0</v>
      </c>
      <c r="J637" s="70" t="s">
        <v>4963</v>
      </c>
      <c r="K637" s="70" t="e">
        <f>INDEX(PA_EXTRACAOITEM!D:D,MATCH(F637,PA_EXTRACAOITEM!B:B,0),0)</f>
        <v>#N/A</v>
      </c>
    </row>
    <row r="638" spans="2:11" ht="15">
      <c r="B638" s="75" t="str">
        <f>INDEX(SUM!D:D,MATCH(SUM!$F$3,SUM!B:B,0),0)</f>
        <v>P005</v>
      </c>
      <c r="C638" s="74" t="s">
        <v>17</v>
      </c>
      <c r="D638" s="71" t="s">
        <v>1412</v>
      </c>
      <c r="E638" s="74">
        <f t="shared" si="9"/>
        <v>2023</v>
      </c>
      <c r="F638" s="71" t="s">
        <v>1481</v>
      </c>
      <c r="G638" s="75" t="s">
        <v>17</v>
      </c>
      <c r="H638" s="72" t="s">
        <v>1482</v>
      </c>
      <c r="I638" s="76">
        <f>'11'!H20</f>
        <v>0</v>
      </c>
      <c r="J638" s="70" t="s">
        <v>4963</v>
      </c>
      <c r="K638" s="70" t="e">
        <f>INDEX(PA_EXTRACAOITEM!D:D,MATCH(F638,PA_EXTRACAOITEM!B:B,0),0)</f>
        <v>#N/A</v>
      </c>
    </row>
    <row r="639" spans="2:11" ht="15">
      <c r="B639" s="75" t="str">
        <f>INDEX(SUM!D:D,MATCH(SUM!$F$3,SUM!B:B,0),0)</f>
        <v>P005</v>
      </c>
      <c r="C639" s="74" t="s">
        <v>17</v>
      </c>
      <c r="D639" s="71" t="s">
        <v>1412</v>
      </c>
      <c r="E639" s="74">
        <f t="shared" si="9"/>
        <v>2023</v>
      </c>
      <c r="F639" s="71" t="s">
        <v>1483</v>
      </c>
      <c r="G639" s="75" t="s">
        <v>17</v>
      </c>
      <c r="H639" s="72" t="s">
        <v>1484</v>
      </c>
      <c r="I639" s="76">
        <f>'11'!H21</f>
        <v>0</v>
      </c>
      <c r="J639" s="70" t="s">
        <v>4963</v>
      </c>
      <c r="K639" s="70" t="e">
        <f>INDEX(PA_EXTRACAOITEM!D:D,MATCH(F639,PA_EXTRACAOITEM!B:B,0),0)</f>
        <v>#N/A</v>
      </c>
    </row>
    <row r="640" spans="2:11" ht="15">
      <c r="B640" s="75" t="str">
        <f>INDEX(SUM!D:D,MATCH(SUM!$F$3,SUM!B:B,0),0)</f>
        <v>P005</v>
      </c>
      <c r="C640" s="74" t="s">
        <v>17</v>
      </c>
      <c r="D640" s="71" t="s">
        <v>1412</v>
      </c>
      <c r="E640" s="74">
        <f t="shared" si="9"/>
        <v>2023</v>
      </c>
      <c r="F640" s="71" t="s">
        <v>1485</v>
      </c>
      <c r="G640" s="75" t="s">
        <v>17</v>
      </c>
      <c r="H640" s="72" t="s">
        <v>1486</v>
      </c>
      <c r="I640" s="76">
        <f>'11'!H22</f>
        <v>0</v>
      </c>
      <c r="J640" s="70" t="s">
        <v>4963</v>
      </c>
      <c r="K640" s="70" t="e">
        <f>INDEX(PA_EXTRACAOITEM!D:D,MATCH(F640,PA_EXTRACAOITEM!B:B,0),0)</f>
        <v>#N/A</v>
      </c>
    </row>
    <row r="641" spans="2:11" ht="15">
      <c r="B641" s="75" t="str">
        <f>INDEX(SUM!D:D,MATCH(SUM!$F$3,SUM!B:B,0),0)</f>
        <v>P005</v>
      </c>
      <c r="C641" s="74" t="s">
        <v>17</v>
      </c>
      <c r="D641" s="71" t="s">
        <v>1412</v>
      </c>
      <c r="E641" s="74">
        <f t="shared" si="9"/>
        <v>2023</v>
      </c>
      <c r="F641" s="71" t="s">
        <v>1487</v>
      </c>
      <c r="G641" s="75" t="s">
        <v>17</v>
      </c>
      <c r="H641" s="72" t="s">
        <v>1488</v>
      </c>
      <c r="I641" s="76">
        <f>'11'!H23</f>
        <v>0</v>
      </c>
      <c r="J641" s="70" t="s">
        <v>4963</v>
      </c>
      <c r="K641" s="70" t="e">
        <f>INDEX(PA_EXTRACAOITEM!D:D,MATCH(F641,PA_EXTRACAOITEM!B:B,0),0)</f>
        <v>#N/A</v>
      </c>
    </row>
    <row r="642" spans="2:11" ht="15">
      <c r="B642" s="75" t="str">
        <f>INDEX(SUM!D:D,MATCH(SUM!$F$3,SUM!B:B,0),0)</f>
        <v>P005</v>
      </c>
      <c r="C642" s="74" t="s">
        <v>17</v>
      </c>
      <c r="D642" s="71" t="s">
        <v>1412</v>
      </c>
      <c r="E642" s="74">
        <f aca="true" t="shared" si="10" ref="E642:E655">$E$3</f>
        <v>2023</v>
      </c>
      <c r="F642" s="71" t="s">
        <v>1489</v>
      </c>
      <c r="G642" s="75" t="s">
        <v>17</v>
      </c>
      <c r="H642" s="72" t="s">
        <v>1490</v>
      </c>
      <c r="I642" s="76">
        <f>'11'!H24</f>
        <v>0</v>
      </c>
      <c r="J642" s="70" t="s">
        <v>4963</v>
      </c>
      <c r="K642" s="70" t="e">
        <f>INDEX(PA_EXTRACAOITEM!D:D,MATCH(F642,PA_EXTRACAOITEM!B:B,0),0)</f>
        <v>#N/A</v>
      </c>
    </row>
    <row r="643" spans="2:11" ht="15">
      <c r="B643" s="75" t="str">
        <f>INDEX(SUM!D:D,MATCH(SUM!$F$3,SUM!B:B,0),0)</f>
        <v>P005</v>
      </c>
      <c r="C643" s="74" t="s">
        <v>17</v>
      </c>
      <c r="D643" s="71" t="s">
        <v>1412</v>
      </c>
      <c r="E643" s="74">
        <f t="shared" si="10"/>
        <v>2023</v>
      </c>
      <c r="F643" s="71" t="s">
        <v>1491</v>
      </c>
      <c r="G643" s="75" t="s">
        <v>17</v>
      </c>
      <c r="H643" s="72" t="s">
        <v>1492</v>
      </c>
      <c r="I643" s="76">
        <f>'11'!I12</f>
        <v>0</v>
      </c>
      <c r="J643" s="70" t="s">
        <v>4963</v>
      </c>
      <c r="K643" s="70" t="e">
        <f>INDEX(PA_EXTRACAOITEM!D:D,MATCH(F643,PA_EXTRACAOITEM!B:B,0),0)</f>
        <v>#N/A</v>
      </c>
    </row>
    <row r="644" spans="2:11" ht="15">
      <c r="B644" s="75" t="str">
        <f>INDEX(SUM!D:D,MATCH(SUM!$F$3,SUM!B:B,0),0)</f>
        <v>P005</v>
      </c>
      <c r="C644" s="74" t="s">
        <v>17</v>
      </c>
      <c r="D644" s="71" t="s">
        <v>1412</v>
      </c>
      <c r="E644" s="74">
        <f t="shared" si="10"/>
        <v>2023</v>
      </c>
      <c r="F644" s="71" t="s">
        <v>1493</v>
      </c>
      <c r="G644" s="75" t="s">
        <v>17</v>
      </c>
      <c r="H644" s="72" t="s">
        <v>1494</v>
      </c>
      <c r="I644" s="76">
        <f>'11'!I13</f>
        <v>0</v>
      </c>
      <c r="J644" s="70" t="s">
        <v>4963</v>
      </c>
      <c r="K644" s="70" t="e">
        <f>INDEX(PA_EXTRACAOITEM!D:D,MATCH(F644,PA_EXTRACAOITEM!B:B,0),0)</f>
        <v>#N/A</v>
      </c>
    </row>
    <row r="645" spans="2:11" ht="15">
      <c r="B645" s="75" t="str">
        <f>INDEX(SUM!D:D,MATCH(SUM!$F$3,SUM!B:B,0),0)</f>
        <v>P005</v>
      </c>
      <c r="C645" s="74" t="s">
        <v>17</v>
      </c>
      <c r="D645" s="71" t="s">
        <v>1412</v>
      </c>
      <c r="E645" s="74">
        <f t="shared" si="10"/>
        <v>2023</v>
      </c>
      <c r="F645" s="71" t="s">
        <v>1495</v>
      </c>
      <c r="G645" s="75" t="s">
        <v>17</v>
      </c>
      <c r="H645" s="72" t="s">
        <v>1496</v>
      </c>
      <c r="I645" s="76">
        <f>'11'!I14</f>
        <v>0</v>
      </c>
      <c r="J645" s="70" t="s">
        <v>4963</v>
      </c>
      <c r="K645" s="70" t="e">
        <f>INDEX(PA_EXTRACAOITEM!D:D,MATCH(F645,PA_EXTRACAOITEM!B:B,0),0)</f>
        <v>#N/A</v>
      </c>
    </row>
    <row r="646" spans="2:11" ht="15">
      <c r="B646" s="75" t="str">
        <f>INDEX(SUM!D:D,MATCH(SUM!$F$3,SUM!B:B,0),0)</f>
        <v>P005</v>
      </c>
      <c r="C646" s="74" t="s">
        <v>17</v>
      </c>
      <c r="D646" s="71" t="s">
        <v>1412</v>
      </c>
      <c r="E646" s="74">
        <f t="shared" si="10"/>
        <v>2023</v>
      </c>
      <c r="F646" s="71" t="s">
        <v>1497</v>
      </c>
      <c r="G646" s="75" t="s">
        <v>17</v>
      </c>
      <c r="H646" s="72" t="s">
        <v>1498</v>
      </c>
      <c r="I646" s="76">
        <f>'11'!I15</f>
        <v>0</v>
      </c>
      <c r="J646" s="70" t="s">
        <v>4963</v>
      </c>
      <c r="K646" s="70" t="e">
        <f>INDEX(PA_EXTRACAOITEM!D:D,MATCH(F646,PA_EXTRACAOITEM!B:B,0),0)</f>
        <v>#N/A</v>
      </c>
    </row>
    <row r="647" spans="2:11" ht="15">
      <c r="B647" s="75" t="str">
        <f>INDEX(SUM!D:D,MATCH(SUM!$F$3,SUM!B:B,0),0)</f>
        <v>P005</v>
      </c>
      <c r="C647" s="74" t="s">
        <v>17</v>
      </c>
      <c r="D647" s="71" t="s">
        <v>1412</v>
      </c>
      <c r="E647" s="74">
        <f t="shared" si="10"/>
        <v>2023</v>
      </c>
      <c r="F647" s="71" t="s">
        <v>1499</v>
      </c>
      <c r="G647" s="75" t="s">
        <v>17</v>
      </c>
      <c r="H647" s="72" t="s">
        <v>1500</v>
      </c>
      <c r="I647" s="76">
        <f>'11'!I16</f>
        <v>0</v>
      </c>
      <c r="J647" s="70" t="s">
        <v>4963</v>
      </c>
      <c r="K647" s="70" t="e">
        <f>INDEX(PA_EXTRACAOITEM!D:D,MATCH(F647,PA_EXTRACAOITEM!B:B,0),0)</f>
        <v>#N/A</v>
      </c>
    </row>
    <row r="648" spans="2:11" ht="15">
      <c r="B648" s="75" t="str">
        <f>INDEX(SUM!D:D,MATCH(SUM!$F$3,SUM!B:B,0),0)</f>
        <v>P005</v>
      </c>
      <c r="C648" s="74" t="s">
        <v>17</v>
      </c>
      <c r="D648" s="71" t="s">
        <v>1412</v>
      </c>
      <c r="E648" s="74">
        <f t="shared" si="10"/>
        <v>2023</v>
      </c>
      <c r="F648" s="71" t="s">
        <v>1501</v>
      </c>
      <c r="G648" s="75" t="s">
        <v>17</v>
      </c>
      <c r="H648" s="72" t="s">
        <v>1502</v>
      </c>
      <c r="I648" s="76">
        <f>'11'!I17</f>
        <v>0</v>
      </c>
      <c r="J648" s="70" t="s">
        <v>4963</v>
      </c>
      <c r="K648" s="70" t="e">
        <f>INDEX(PA_EXTRACAOITEM!D:D,MATCH(F648,PA_EXTRACAOITEM!B:B,0),0)</f>
        <v>#N/A</v>
      </c>
    </row>
    <row r="649" spans="2:11" ht="15">
      <c r="B649" s="75" t="str">
        <f>INDEX(SUM!D:D,MATCH(SUM!$F$3,SUM!B:B,0),0)</f>
        <v>P005</v>
      </c>
      <c r="C649" s="74" t="s">
        <v>17</v>
      </c>
      <c r="D649" s="71" t="s">
        <v>1412</v>
      </c>
      <c r="E649" s="74">
        <f t="shared" si="10"/>
        <v>2023</v>
      </c>
      <c r="F649" s="71" t="s">
        <v>1503</v>
      </c>
      <c r="G649" s="75" t="s">
        <v>17</v>
      </c>
      <c r="H649" s="72" t="s">
        <v>1504</v>
      </c>
      <c r="I649" s="76">
        <f>'11'!I18</f>
        <v>0</v>
      </c>
      <c r="J649" s="70" t="s">
        <v>4963</v>
      </c>
      <c r="K649" s="70" t="e">
        <f>INDEX(PA_EXTRACAOITEM!D:D,MATCH(F649,PA_EXTRACAOITEM!B:B,0),0)</f>
        <v>#N/A</v>
      </c>
    </row>
    <row r="650" spans="2:11" ht="15">
      <c r="B650" s="75" t="str">
        <f>INDEX(SUM!D:D,MATCH(SUM!$F$3,SUM!B:B,0),0)</f>
        <v>P005</v>
      </c>
      <c r="C650" s="74" t="s">
        <v>17</v>
      </c>
      <c r="D650" s="71" t="s">
        <v>1412</v>
      </c>
      <c r="E650" s="74">
        <f t="shared" si="10"/>
        <v>2023</v>
      </c>
      <c r="F650" s="71" t="s">
        <v>1505</v>
      </c>
      <c r="G650" s="75" t="s">
        <v>17</v>
      </c>
      <c r="H650" s="72" t="s">
        <v>1506</v>
      </c>
      <c r="I650" s="76">
        <f>'11'!I19</f>
        <v>0</v>
      </c>
      <c r="J650" s="70" t="s">
        <v>4963</v>
      </c>
      <c r="K650" s="70" t="e">
        <f>INDEX(PA_EXTRACAOITEM!D:D,MATCH(F650,PA_EXTRACAOITEM!B:B,0),0)</f>
        <v>#N/A</v>
      </c>
    </row>
    <row r="651" spans="2:11" ht="15">
      <c r="B651" s="75" t="str">
        <f>INDEX(SUM!D:D,MATCH(SUM!$F$3,SUM!B:B,0),0)</f>
        <v>P005</v>
      </c>
      <c r="C651" s="74" t="s">
        <v>17</v>
      </c>
      <c r="D651" s="71" t="s">
        <v>1412</v>
      </c>
      <c r="E651" s="74">
        <f t="shared" si="10"/>
        <v>2023</v>
      </c>
      <c r="F651" s="71" t="s">
        <v>1507</v>
      </c>
      <c r="G651" s="75" t="s">
        <v>17</v>
      </c>
      <c r="H651" s="72" t="s">
        <v>1508</v>
      </c>
      <c r="I651" s="76">
        <f>'11'!I20</f>
        <v>0</v>
      </c>
      <c r="J651" s="70" t="s">
        <v>4963</v>
      </c>
      <c r="K651" s="70" t="e">
        <f>INDEX(PA_EXTRACAOITEM!D:D,MATCH(F651,PA_EXTRACAOITEM!B:B,0),0)</f>
        <v>#N/A</v>
      </c>
    </row>
    <row r="652" spans="2:11" ht="15">
      <c r="B652" s="75" t="str">
        <f>INDEX(SUM!D:D,MATCH(SUM!$F$3,SUM!B:B,0),0)</f>
        <v>P005</v>
      </c>
      <c r="C652" s="74" t="s">
        <v>17</v>
      </c>
      <c r="D652" s="71" t="s">
        <v>1412</v>
      </c>
      <c r="E652" s="74">
        <f t="shared" si="10"/>
        <v>2023</v>
      </c>
      <c r="F652" s="71" t="s">
        <v>1509</v>
      </c>
      <c r="G652" s="75" t="s">
        <v>17</v>
      </c>
      <c r="H652" s="72" t="s">
        <v>1510</v>
      </c>
      <c r="I652" s="76">
        <f>'11'!I21</f>
        <v>0</v>
      </c>
      <c r="J652" s="70" t="s">
        <v>4963</v>
      </c>
      <c r="K652" s="70" t="e">
        <f>INDEX(PA_EXTRACAOITEM!D:D,MATCH(F652,PA_EXTRACAOITEM!B:B,0),0)</f>
        <v>#N/A</v>
      </c>
    </row>
    <row r="653" spans="2:11" ht="15">
      <c r="B653" s="75" t="str">
        <f>INDEX(SUM!D:D,MATCH(SUM!$F$3,SUM!B:B,0),0)</f>
        <v>P005</v>
      </c>
      <c r="C653" s="74" t="s">
        <v>17</v>
      </c>
      <c r="D653" s="71" t="s">
        <v>1412</v>
      </c>
      <c r="E653" s="74">
        <f t="shared" si="10"/>
        <v>2023</v>
      </c>
      <c r="F653" s="71" t="s">
        <v>1511</v>
      </c>
      <c r="G653" s="75" t="s">
        <v>17</v>
      </c>
      <c r="H653" s="72" t="s">
        <v>1512</v>
      </c>
      <c r="I653" s="76">
        <f>'11'!I22</f>
        <v>0</v>
      </c>
      <c r="J653" s="70" t="s">
        <v>4963</v>
      </c>
      <c r="K653" s="70" t="e">
        <f>INDEX(PA_EXTRACAOITEM!D:D,MATCH(F653,PA_EXTRACAOITEM!B:B,0),0)</f>
        <v>#N/A</v>
      </c>
    </row>
    <row r="654" spans="2:11" ht="15">
      <c r="B654" s="75" t="str">
        <f>INDEX(SUM!D:D,MATCH(SUM!$F$3,SUM!B:B,0),0)</f>
        <v>P005</v>
      </c>
      <c r="C654" s="74" t="s">
        <v>17</v>
      </c>
      <c r="D654" s="71" t="s">
        <v>1412</v>
      </c>
      <c r="E654" s="74">
        <f t="shared" si="10"/>
        <v>2023</v>
      </c>
      <c r="F654" s="71" t="s">
        <v>1513</v>
      </c>
      <c r="G654" s="75" t="s">
        <v>17</v>
      </c>
      <c r="H654" s="72" t="s">
        <v>1514</v>
      </c>
      <c r="I654" s="76">
        <f>'11'!I23</f>
        <v>0</v>
      </c>
      <c r="J654" s="70" t="s">
        <v>4963</v>
      </c>
      <c r="K654" s="70" t="e">
        <f>INDEX(PA_EXTRACAOITEM!D:D,MATCH(F654,PA_EXTRACAOITEM!B:B,0),0)</f>
        <v>#N/A</v>
      </c>
    </row>
    <row r="655" spans="2:11" ht="15">
      <c r="B655" s="75" t="str">
        <f>INDEX(SUM!D:D,MATCH(SUM!$F$3,SUM!B:B,0),0)</f>
        <v>P005</v>
      </c>
      <c r="C655" s="74" t="s">
        <v>17</v>
      </c>
      <c r="D655" s="71" t="s">
        <v>1412</v>
      </c>
      <c r="E655" s="74">
        <f t="shared" si="10"/>
        <v>2023</v>
      </c>
      <c r="F655" s="71" t="s">
        <v>1515</v>
      </c>
      <c r="G655" s="75" t="s">
        <v>17</v>
      </c>
      <c r="H655" s="72" t="s">
        <v>1516</v>
      </c>
      <c r="I655" s="76">
        <f>'11'!I24</f>
        <v>0</v>
      </c>
      <c r="J655" s="70" t="s">
        <v>4963</v>
      </c>
      <c r="K655" s="70" t="e">
        <f>INDEX(PA_EXTRACAOITEM!D:D,MATCH(F655,PA_EXTRACAOITEM!B:B,0),0)</f>
        <v>#N/A</v>
      </c>
    </row>
  </sheetData>
  <sheetProtection selectLockedCells="1" selectUnlockedCells="1"/>
  <autoFilter ref="I11:I655"/>
  <conditionalFormatting sqref="I129:I141">
    <cfRule type="expression" priority="104" dxfId="50" stopIfTrue="1">
      <formula>AND(#REF!&lt;&gt;"x",I129&lt;&gt;E419)</formula>
    </cfRule>
  </conditionalFormatting>
  <conditionalFormatting sqref="I21:I49">
    <cfRule type="expression" priority="108" dxfId="50" stopIfTrue="1">
      <formula>AND(#REF!&lt;&gt;"x",I21&lt;&gt;#REF!)</formula>
    </cfRule>
  </conditionalFormatting>
  <conditionalFormatting sqref="I12:I21">
    <cfRule type="expression" priority="113" dxfId="50" stopIfTrue="1">
      <formula>AND(#REF!&lt;&gt;"x",I12&lt;&gt;#REF!)</formula>
    </cfRule>
  </conditionalFormatting>
  <conditionalFormatting sqref="I72:I97">
    <cfRule type="expression" priority="115" dxfId="50" stopIfTrue="1">
      <formula>AND(#REF!&lt;&gt;"x",I72&lt;&gt;#REF!)</formula>
    </cfRule>
  </conditionalFormatting>
  <conditionalFormatting sqref="I276:I314">
    <cfRule type="expression" priority="118" dxfId="50" stopIfTrue="1">
      <formula>AND(#REF!&lt;&gt;"x",I276&lt;&gt;#REF!)</formula>
    </cfRule>
  </conditionalFormatting>
  <conditionalFormatting sqref="I216:I234">
    <cfRule type="expression" priority="119" dxfId="50" stopIfTrue="1">
      <formula>AND(#REF!&lt;&gt;"x",I216&lt;&gt;F487)</formula>
    </cfRule>
  </conditionalFormatting>
  <conditionalFormatting sqref="H36">
    <cfRule type="cellIs" priority="2" dxfId="51" operator="equal" stopIfTrue="1">
      <formula>""</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4" t="s">
        <v>34</v>
      </c>
      <c r="C3" s="184"/>
    </row>
    <row r="4" spans="2:3" ht="15.75">
      <c r="B4" s="184" t="str">
        <f>"APLICATIVO DE INFORMAÇÕES MUNICIPAIS ESTRUTURADAS "&amp;BDValores!$E$3&amp;" (item "&amp;BDValores!$E$5&amp;" da Resolução TC "&amp;BDValores!$E$4&amp;")"</f>
        <v>APLICATIVO DE INFORMAÇÕES MUNICIPAIS ESTRUTURADAS 2023 (item 26 da Resolução TC 216/2023)</v>
      </c>
      <c r="C4" s="184"/>
    </row>
    <row r="6" spans="2:3" ht="57" customHeight="1" thickBot="1">
      <c r="B6" s="185" t="s">
        <v>528</v>
      </c>
      <c r="C6" s="185"/>
    </row>
    <row r="7" spans="2:3" ht="27" customHeight="1" thickBot="1" thickTop="1">
      <c r="B7" s="182" t="s">
        <v>567</v>
      </c>
      <c r="C7" s="183"/>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556</v>
      </c>
      <c r="C18" s="83" t="str">
        <f t="shared" si="0"/>
        <v>CONCLUÍDO</v>
      </c>
      <c r="J18" s="153" t="b">
        <v>1</v>
      </c>
    </row>
    <row r="19" spans="2:10" ht="17.25" thickBot="1" thickTop="1">
      <c r="B19" s="106" t="s">
        <v>4964</v>
      </c>
      <c r="C19" s="83" t="str">
        <f>IF(J19=TRUE,"CONCLUÍDO","INCOMPLETO")</f>
        <v>CONCLUÍDO</v>
      </c>
      <c r="J19" s="153" t="b">
        <v>1</v>
      </c>
    </row>
    <row r="20" spans="2:10" ht="17.25" thickBot="1" thickTop="1">
      <c r="B20" s="106" t="s">
        <v>4965</v>
      </c>
      <c r="C20" s="83" t="str">
        <f>IF(J20=TRUE,"CONCLUÍDO","INCOMPLETO")</f>
        <v>CONCLUÍDO</v>
      </c>
      <c r="J20" s="153" t="b">
        <v>1</v>
      </c>
    </row>
    <row r="21" spans="2:10" ht="17.25" hidden="1" thickBot="1" thickTop="1">
      <c r="B21" s="106" t="s">
        <v>1520</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52" stopIfTrue="1">
      <formula>J11=FALSE</formula>
    </cfRule>
    <cfRule type="expression" priority="8" dxfId="53" stopIfTrue="1">
      <formula>J11=TRUE</formula>
    </cfRule>
  </conditionalFormatting>
  <conditionalFormatting sqref="C21">
    <cfRule type="expression" priority="1" dxfId="52" stopIfTrue="1">
      <formula>J21=FALSE</formula>
    </cfRule>
    <cfRule type="expression" priority="2" dxfId="53"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row>
    <row r="3" spans="1:38" s="7" customFormat="1" ht="18.75" customHeight="1">
      <c r="A3" s="15"/>
      <c r="B3" s="186" t="str">
        <f>IF(SUM!$G$3="","","CÂMARA MUNICIPAL - "&amp;UPPER(SUM!G3))</f>
        <v>CÂMARA MUNICIPAL - ÁGUA PRETA</v>
      </c>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8" t="str">
        <f>UPPER(MENU!B11)</f>
        <v>01 INFORMAÇÕES INICIAIS</v>
      </c>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90"/>
    </row>
    <row r="7" spans="1:3" ht="12.75">
      <c r="A7" s="39"/>
      <c r="B7" s="40"/>
      <c r="C7" s="41"/>
    </row>
    <row r="8" spans="1:3" ht="12.75">
      <c r="A8" s="39"/>
      <c r="B8" s="40"/>
      <c r="C8" s="41"/>
    </row>
    <row r="9" spans="1:22" ht="12.75">
      <c r="A9" s="39"/>
      <c r="B9" s="41"/>
      <c r="C9" s="39" t="s">
        <v>483</v>
      </c>
      <c r="D9" s="41"/>
      <c r="E9" s="42"/>
      <c r="F9" s="191" t="s">
        <v>5011</v>
      </c>
      <c r="G9" s="191"/>
      <c r="H9" s="191"/>
      <c r="I9" s="191"/>
      <c r="J9" s="191"/>
      <c r="K9" s="191"/>
      <c r="L9" s="191"/>
      <c r="M9" s="191"/>
      <c r="N9" s="191"/>
      <c r="O9" s="191"/>
      <c r="P9" s="191"/>
      <c r="Q9" s="191"/>
      <c r="R9" s="191"/>
      <c r="S9" s="191"/>
      <c r="T9" s="191"/>
      <c r="U9" s="191"/>
      <c r="V9" s="191"/>
    </row>
    <row r="10" spans="1:22" ht="12.75">
      <c r="A10" s="39"/>
      <c r="B10" s="41"/>
      <c r="C10" s="39" t="s">
        <v>26</v>
      </c>
      <c r="D10" s="41"/>
      <c r="E10" s="42"/>
      <c r="F10" s="192" t="s">
        <v>5012</v>
      </c>
      <c r="G10" s="191"/>
      <c r="H10" s="191"/>
      <c r="I10" s="191"/>
      <c r="J10" s="191"/>
      <c r="K10" s="191"/>
      <c r="L10" s="191"/>
      <c r="M10" s="191"/>
      <c r="N10" s="191"/>
      <c r="O10" s="191"/>
      <c r="P10" s="191"/>
      <c r="Q10" s="191"/>
      <c r="R10" s="191"/>
      <c r="S10" s="191"/>
      <c r="T10" s="191"/>
      <c r="U10" s="191"/>
      <c r="V10" s="191"/>
    </row>
    <row r="11" spans="1:11" ht="12.75">
      <c r="A11" s="39"/>
      <c r="B11" s="41"/>
      <c r="C11" s="39" t="s">
        <v>27</v>
      </c>
      <c r="D11" s="41"/>
      <c r="E11" s="42"/>
      <c r="F11" s="191">
        <v>8136811110</v>
      </c>
      <c r="G11" s="191"/>
      <c r="H11" s="191"/>
      <c r="I11" s="191"/>
      <c r="J11" s="191"/>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0" stopIfTrue="1">
      <formula>$E31&lt;&gt;$H31</formula>
    </cfRule>
  </conditionalFormatting>
  <conditionalFormatting sqref="F11:J11 F9:V10">
    <cfRule type="cellIs" priority="8" dxfId="54" operator="equal" stopIfTrue="1">
      <formula>""</formula>
    </cfRule>
  </conditionalFormatting>
  <conditionalFormatting sqref="B8 A7:A18 B12:B13 C9:C11">
    <cfRule type="expression" priority="9" dxfId="55" stopIfTrue="1">
      <formula>OR(#REF!&gt;0,#REF!&lt;0)</formula>
    </cfRule>
  </conditionalFormatting>
  <conditionalFormatting sqref="B7">
    <cfRule type="expression" priority="15" dxfId="50"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A4">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7" t="str">
        <f>"APLICATIVO DE INFORMAÇÕES MUNICIPAIS ESTRUTURADAS "&amp;BDValores!E3&amp;" - PRESTAÇÃO DE CONTAS DA CÂMARA MUNICIPAL"</f>
        <v>APLICATIVO DE INFORMAÇÕES MUNICIPAIS ESTRUTURADAS 2023 - PRESTAÇÃO DE CONTAS DA CÂMARA MUNICIPAL</v>
      </c>
      <c r="C2" s="187"/>
      <c r="D2" s="187"/>
      <c r="E2" s="84"/>
      <c r="F2" s="84"/>
      <c r="G2" s="84"/>
      <c r="H2" s="6"/>
      <c r="I2" s="6"/>
    </row>
    <row r="3" spans="2:9" s="7" customFormat="1" ht="18.75">
      <c r="B3" s="193" t="str">
        <f>IF(SUM!$G$3="","","CÂMARA MUNICIPAL - "&amp;UPPER(SUM!G3))</f>
        <v>CÂMARA MUNICIPAL - ÁGUA PRETA</v>
      </c>
      <c r="C3" s="193"/>
      <c r="D3" s="193"/>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94" t="str">
        <f>UPPER(MENU!B12)</f>
        <v>02 GASTO COM FOLHA DE PAGAMENTO</v>
      </c>
      <c r="C7" s="194"/>
      <c r="D7" s="194"/>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9092.64</v>
      </c>
      <c r="E12" s="26"/>
      <c r="F12" s="26"/>
    </row>
    <row r="13" spans="1:6" s="27" customFormat="1" ht="15.75">
      <c r="A13" s="22"/>
      <c r="B13" s="49" t="s">
        <v>4981</v>
      </c>
      <c r="D13" s="52">
        <v>2589621.19</v>
      </c>
      <c r="E13" s="26"/>
      <c r="F13" s="26"/>
    </row>
    <row r="14" spans="1:6" s="27" customFormat="1" ht="15.75">
      <c r="A14" s="22"/>
      <c r="B14" s="49" t="s">
        <v>4978</v>
      </c>
      <c r="D14" s="52">
        <v>90864</v>
      </c>
      <c r="E14" s="26"/>
      <c r="F14" s="26"/>
    </row>
    <row r="15" spans="1:6" s="27" customFormat="1" ht="15.75">
      <c r="A15" s="22"/>
      <c r="B15" s="49" t="s">
        <v>531</v>
      </c>
      <c r="D15" s="52">
        <v>0</v>
      </c>
      <c r="E15" s="26"/>
      <c r="F15" s="26"/>
    </row>
  </sheetData>
  <sheetProtection password="C61A" sheet="1" objects="1" scenarios="1" selectLockedCells="1"/>
  <mergeCells count="3">
    <mergeCell ref="B2:D2"/>
    <mergeCell ref="B3:D3"/>
    <mergeCell ref="B7:D7"/>
  </mergeCells>
  <conditionalFormatting sqref="D10">
    <cfRule type="expression" priority="5" dxfId="50" stopIfTrue="1">
      <formula>$F10&lt;&gt;$I10</formula>
    </cfRule>
  </conditionalFormatting>
  <conditionalFormatting sqref="D11:D15">
    <cfRule type="cellIs" priority="4" dxfId="54"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16" sqref="H16"/>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row>
    <row r="3" spans="2:8" s="7" customFormat="1" ht="18.75" customHeight="1">
      <c r="B3" s="195" t="str">
        <f>IF(SUM!$G$3="","","CÂMARA MUNICIPAL - "&amp;UPPER(SUM!G3))</f>
        <v>CÂMARA MUNICIPAL - ÁGUA PRETA</v>
      </c>
      <c r="C3" s="195"/>
      <c r="D3" s="195"/>
      <c r="E3" s="195"/>
      <c r="F3" s="195"/>
      <c r="G3" s="195"/>
      <c r="H3" s="195"/>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6" t="str">
        <f>UPPER(MENU!B13)</f>
        <v>03 SUBSÍDIO FIXADO - AGENTES POLÍTICOS</v>
      </c>
      <c r="C6" s="196"/>
      <c r="D6" s="196"/>
      <c r="E6" s="196"/>
      <c r="F6" s="196"/>
      <c r="G6" s="196"/>
      <c r="H6" s="196"/>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1887</v>
      </c>
      <c r="G10" s="102">
        <v>2020</v>
      </c>
      <c r="H10" s="52">
        <v>7596</v>
      </c>
      <c r="I10" s="5"/>
      <c r="J10" s="5"/>
      <c r="L10" s="100" t="s">
        <v>498</v>
      </c>
    </row>
    <row r="11" spans="2:12" ht="15.75">
      <c r="B11" s="55" t="s">
        <v>283</v>
      </c>
      <c r="C11" s="56" t="s">
        <v>5</v>
      </c>
      <c r="D11" s="58" t="s">
        <v>532</v>
      </c>
      <c r="E11" s="62" t="s">
        <v>498</v>
      </c>
      <c r="F11" s="101">
        <v>1887</v>
      </c>
      <c r="G11" s="102">
        <v>2020</v>
      </c>
      <c r="H11" s="52">
        <v>7596</v>
      </c>
      <c r="I11" s="5"/>
      <c r="J11" s="5"/>
      <c r="L11" s="99" t="s">
        <v>499</v>
      </c>
    </row>
    <row r="12" spans="2:12" ht="15.75">
      <c r="B12" s="55" t="s">
        <v>284</v>
      </c>
      <c r="C12" s="56" t="s">
        <v>6</v>
      </c>
      <c r="D12" s="58" t="s">
        <v>532</v>
      </c>
      <c r="E12" s="62" t="s">
        <v>498</v>
      </c>
      <c r="F12" s="101">
        <v>1887</v>
      </c>
      <c r="G12" s="102">
        <v>2020</v>
      </c>
      <c r="H12" s="52">
        <v>7596</v>
      </c>
      <c r="I12" s="5"/>
      <c r="J12" s="5"/>
      <c r="L12" s="99" t="s">
        <v>500</v>
      </c>
    </row>
    <row r="13" spans="2:12" ht="15.75">
      <c r="B13" s="55" t="s">
        <v>285</v>
      </c>
      <c r="C13" s="56" t="s">
        <v>7</v>
      </c>
      <c r="D13" s="58" t="s">
        <v>532</v>
      </c>
      <c r="E13" s="62" t="s">
        <v>498</v>
      </c>
      <c r="F13" s="101">
        <v>1887</v>
      </c>
      <c r="G13" s="102">
        <v>2020</v>
      </c>
      <c r="H13" s="52">
        <v>7596</v>
      </c>
      <c r="I13" s="5"/>
      <c r="J13" s="5"/>
      <c r="L13" s="99" t="s">
        <v>501</v>
      </c>
    </row>
    <row r="14" spans="2:10" ht="15.75">
      <c r="B14" s="55" t="s">
        <v>286</v>
      </c>
      <c r="C14" s="56" t="s">
        <v>8</v>
      </c>
      <c r="D14" s="58" t="s">
        <v>532</v>
      </c>
      <c r="E14" s="62" t="s">
        <v>498</v>
      </c>
      <c r="F14" s="101">
        <v>1887</v>
      </c>
      <c r="G14" s="102">
        <v>2020</v>
      </c>
      <c r="H14" s="52">
        <v>7596</v>
      </c>
      <c r="I14" s="5"/>
      <c r="J14" s="5"/>
    </row>
    <row r="15" spans="2:10" ht="15.75">
      <c r="B15" s="55" t="s">
        <v>287</v>
      </c>
      <c r="C15" s="56" t="s">
        <v>9</v>
      </c>
      <c r="D15" s="58" t="s">
        <v>532</v>
      </c>
      <c r="E15" s="62" t="s">
        <v>498</v>
      </c>
      <c r="F15" s="101">
        <v>1887</v>
      </c>
      <c r="G15" s="102">
        <v>2020</v>
      </c>
      <c r="H15" s="52">
        <v>7596</v>
      </c>
      <c r="I15" s="5"/>
      <c r="J15" s="5"/>
    </row>
    <row r="16" spans="2:10" ht="15.75">
      <c r="B16" s="55" t="s">
        <v>288</v>
      </c>
      <c r="C16" s="56" t="s">
        <v>10</v>
      </c>
      <c r="D16" s="58" t="s">
        <v>532</v>
      </c>
      <c r="E16" s="62" t="s">
        <v>498</v>
      </c>
      <c r="F16" s="101">
        <v>1887</v>
      </c>
      <c r="G16" s="102">
        <v>2020</v>
      </c>
      <c r="H16" s="52">
        <v>7596</v>
      </c>
      <c r="I16" s="5"/>
      <c r="J16" s="5"/>
    </row>
    <row r="17" spans="2:10" ht="15.75">
      <c r="B17" s="55" t="s">
        <v>289</v>
      </c>
      <c r="C17" s="56" t="s">
        <v>11</v>
      </c>
      <c r="D17" s="58" t="s">
        <v>532</v>
      </c>
      <c r="E17" s="62" t="s">
        <v>498</v>
      </c>
      <c r="F17" s="101">
        <v>1887</v>
      </c>
      <c r="G17" s="102">
        <v>2020</v>
      </c>
      <c r="H17" s="52">
        <v>7596</v>
      </c>
      <c r="I17" s="5"/>
      <c r="J17" s="5"/>
    </row>
    <row r="18" spans="2:10" ht="15.75">
      <c r="B18" s="55" t="s">
        <v>290</v>
      </c>
      <c r="C18" s="56" t="s">
        <v>12</v>
      </c>
      <c r="D18" s="58" t="s">
        <v>532</v>
      </c>
      <c r="E18" s="62" t="s">
        <v>498</v>
      </c>
      <c r="F18" s="101">
        <v>1887</v>
      </c>
      <c r="G18" s="102">
        <v>2020</v>
      </c>
      <c r="H18" s="52">
        <v>7596</v>
      </c>
      <c r="I18" s="5"/>
      <c r="J18" s="5"/>
    </row>
    <row r="19" spans="2:10" ht="15.75">
      <c r="B19" s="55" t="s">
        <v>291</v>
      </c>
      <c r="C19" s="56" t="s">
        <v>13</v>
      </c>
      <c r="D19" s="58" t="s">
        <v>532</v>
      </c>
      <c r="E19" s="62" t="s">
        <v>498</v>
      </c>
      <c r="F19" s="101">
        <v>1887</v>
      </c>
      <c r="G19" s="102">
        <v>2020</v>
      </c>
      <c r="H19" s="52">
        <v>7596</v>
      </c>
      <c r="I19" s="5"/>
      <c r="J19" s="5"/>
    </row>
    <row r="20" spans="2:10" ht="15.75">
      <c r="B20" s="55" t="s">
        <v>292</v>
      </c>
      <c r="C20" s="56" t="s">
        <v>14</v>
      </c>
      <c r="D20" s="58" t="s">
        <v>532</v>
      </c>
      <c r="E20" s="62" t="s">
        <v>498</v>
      </c>
      <c r="F20" s="101">
        <v>1887</v>
      </c>
      <c r="G20" s="102">
        <v>2020</v>
      </c>
      <c r="H20" s="52">
        <v>7596</v>
      </c>
      <c r="I20" s="5"/>
      <c r="J20" s="5"/>
    </row>
    <row r="21" spans="2:10" ht="15.75">
      <c r="B21" s="55" t="s">
        <v>293</v>
      </c>
      <c r="C21" s="56" t="s">
        <v>15</v>
      </c>
      <c r="D21" s="58" t="s">
        <v>532</v>
      </c>
      <c r="E21" s="62" t="s">
        <v>498</v>
      </c>
      <c r="F21" s="101">
        <v>1887</v>
      </c>
      <c r="G21" s="102">
        <v>2020</v>
      </c>
      <c r="H21" s="52">
        <v>7596</v>
      </c>
      <c r="I21" s="5"/>
      <c r="J21" s="5"/>
    </row>
    <row r="22" spans="2:10" ht="15.75">
      <c r="B22" s="55" t="s">
        <v>294</v>
      </c>
      <c r="C22" s="56" t="s">
        <v>295</v>
      </c>
      <c r="D22" s="58" t="s">
        <v>532</v>
      </c>
      <c r="E22" s="62"/>
      <c r="F22" s="101"/>
      <c r="G22" s="102"/>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4"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row>
    <row r="3" spans="2:5" s="7" customFormat="1" ht="18.75" customHeight="1">
      <c r="B3" s="195" t="str">
        <f>IF(SUM!$G$3="","","CÂMARA MUNICIPAL - "&amp;UPPER(SUM!G3))</f>
        <v>CÂMARA MUNICIPAL - ÁGUA PRETA</v>
      </c>
      <c r="C3" s="195"/>
      <c r="D3" s="195"/>
      <c r="E3" s="195"/>
    </row>
    <row r="4" spans="1:4" s="7" customFormat="1" ht="18.75">
      <c r="A4" s="82"/>
      <c r="B4" s="82"/>
      <c r="C4" s="82"/>
      <c r="D4" s="82"/>
    </row>
    <row r="5" spans="1:4" s="7" customFormat="1" ht="21.75" customHeight="1">
      <c r="A5" s="82"/>
      <c r="B5" s="82"/>
      <c r="C5" s="82"/>
      <c r="D5" s="82"/>
    </row>
    <row r="6" spans="1:5" s="6" customFormat="1" ht="15.75">
      <c r="A6" s="5"/>
      <c r="B6" s="196" t="str">
        <f>UPPER(MENU!B14)</f>
        <v>04 SUBSÍDIO PAGO - AGENTES POLÍTICOS</v>
      </c>
      <c r="C6" s="196"/>
      <c r="D6" s="196"/>
      <c r="E6" s="196"/>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97500</v>
      </c>
      <c r="F10" s="5"/>
      <c r="G10" s="5"/>
      <c r="I10" s="100" t="s">
        <v>498</v>
      </c>
    </row>
    <row r="11" spans="2:9" ht="15.75">
      <c r="B11" s="55" t="s">
        <v>283</v>
      </c>
      <c r="C11" s="56" t="s">
        <v>5</v>
      </c>
      <c r="D11" s="63" t="s">
        <v>535</v>
      </c>
      <c r="E11" s="52">
        <v>97500</v>
      </c>
      <c r="F11" s="5"/>
      <c r="G11" s="5"/>
      <c r="I11" s="99" t="s">
        <v>499</v>
      </c>
    </row>
    <row r="12" spans="2:9" ht="15.75">
      <c r="B12" s="55" t="s">
        <v>284</v>
      </c>
      <c r="C12" s="56" t="s">
        <v>6</v>
      </c>
      <c r="D12" s="63" t="s">
        <v>535</v>
      </c>
      <c r="E12" s="52">
        <v>97500</v>
      </c>
      <c r="F12" s="5"/>
      <c r="G12" s="5"/>
      <c r="I12" s="99" t="s">
        <v>500</v>
      </c>
    </row>
    <row r="13" spans="2:9" ht="15.75">
      <c r="B13" s="55" t="s">
        <v>285</v>
      </c>
      <c r="C13" s="56" t="s">
        <v>7</v>
      </c>
      <c r="D13" s="63" t="s">
        <v>535</v>
      </c>
      <c r="E13" s="52">
        <v>98748</v>
      </c>
      <c r="F13" s="5"/>
      <c r="G13" s="5"/>
      <c r="I13" s="99" t="s">
        <v>501</v>
      </c>
    </row>
    <row r="14" spans="2:7" ht="15.75">
      <c r="B14" s="55" t="s">
        <v>286</v>
      </c>
      <c r="C14" s="56" t="s">
        <v>8</v>
      </c>
      <c r="D14" s="63" t="s">
        <v>535</v>
      </c>
      <c r="E14" s="52">
        <v>98748</v>
      </c>
      <c r="F14" s="5"/>
      <c r="G14" s="5"/>
    </row>
    <row r="15" spans="2:7" ht="15.75">
      <c r="B15" s="55" t="s">
        <v>287</v>
      </c>
      <c r="C15" s="56" t="s">
        <v>9</v>
      </c>
      <c r="D15" s="63" t="s">
        <v>535</v>
      </c>
      <c r="E15" s="52">
        <v>98748</v>
      </c>
      <c r="F15" s="5"/>
      <c r="G15" s="5"/>
    </row>
    <row r="16" spans="2:7" ht="15.75">
      <c r="B16" s="55" t="s">
        <v>288</v>
      </c>
      <c r="C16" s="56" t="s">
        <v>10</v>
      </c>
      <c r="D16" s="63" t="s">
        <v>535</v>
      </c>
      <c r="E16" s="52">
        <v>98748</v>
      </c>
      <c r="F16" s="5"/>
      <c r="G16" s="5"/>
    </row>
    <row r="17" spans="2:7" ht="15.75">
      <c r="B17" s="55" t="s">
        <v>289</v>
      </c>
      <c r="C17" s="56" t="s">
        <v>11</v>
      </c>
      <c r="D17" s="63" t="s">
        <v>535</v>
      </c>
      <c r="E17" s="52">
        <v>98748</v>
      </c>
      <c r="F17" s="5"/>
      <c r="G17" s="5"/>
    </row>
    <row r="18" spans="2:7" ht="15.75">
      <c r="B18" s="55" t="s">
        <v>290</v>
      </c>
      <c r="C18" s="56" t="s">
        <v>12</v>
      </c>
      <c r="D18" s="63" t="s">
        <v>535</v>
      </c>
      <c r="E18" s="52">
        <v>98748</v>
      </c>
      <c r="F18" s="5"/>
      <c r="G18" s="5"/>
    </row>
    <row r="19" spans="2:7" ht="15.75">
      <c r="B19" s="55" t="s">
        <v>291</v>
      </c>
      <c r="C19" s="56" t="s">
        <v>13</v>
      </c>
      <c r="D19" s="63" t="s">
        <v>535</v>
      </c>
      <c r="E19" s="52">
        <v>98748</v>
      </c>
      <c r="F19" s="5"/>
      <c r="G19" s="5"/>
    </row>
    <row r="20" spans="2:7" ht="15.75">
      <c r="B20" s="55" t="s">
        <v>292</v>
      </c>
      <c r="C20" s="56" t="s">
        <v>14</v>
      </c>
      <c r="D20" s="63" t="s">
        <v>535</v>
      </c>
      <c r="E20" s="52">
        <v>98748</v>
      </c>
      <c r="F20" s="5"/>
      <c r="G20" s="5"/>
    </row>
    <row r="21" spans="2:7" ht="15.75">
      <c r="B21" s="55" t="s">
        <v>293</v>
      </c>
      <c r="C21" s="56" t="s">
        <v>15</v>
      </c>
      <c r="D21" s="63" t="s">
        <v>535</v>
      </c>
      <c r="E21" s="52">
        <v>98748</v>
      </c>
      <c r="F21" s="5"/>
      <c r="G21" s="5"/>
    </row>
    <row r="22" spans="2:7" ht="15.75">
      <c r="B22" s="55" t="s">
        <v>294</v>
      </c>
      <c r="C22" s="56" t="s">
        <v>295</v>
      </c>
      <c r="D22" s="63" t="s">
        <v>535</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4"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H10" sqref="H10: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row>
    <row r="3" spans="2:8" s="7" customFormat="1" ht="18.75" customHeight="1">
      <c r="B3" s="195" t="str">
        <f>IF(SUM!$G$3="","","CÂMARA MUNICIPAL - "&amp;UPPER(SUM!G3))</f>
        <v>CÂMARA MUNICIPAL - ÁGUA PRETA</v>
      </c>
      <c r="C3" s="195"/>
      <c r="D3" s="195"/>
      <c r="E3" s="195"/>
      <c r="F3" s="195"/>
      <c r="G3" s="195"/>
      <c r="H3" s="195"/>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6" t="str">
        <f>UPPER(MENU!B15)</f>
        <v>05 VERBA DE REPRESENTAÇÃO DO PRESIDENTE DA CÂMARA - VALOR FIXADO</v>
      </c>
      <c r="C6" s="196"/>
      <c r="D6" s="196"/>
      <c r="E6" s="196"/>
      <c r="F6" s="196"/>
      <c r="G6" s="196"/>
      <c r="H6" s="196"/>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1887</v>
      </c>
      <c r="G10" s="102">
        <v>2020</v>
      </c>
      <c r="H10" s="52">
        <v>7596</v>
      </c>
      <c r="I10" s="5"/>
      <c r="J10" s="5"/>
      <c r="L10" s="100" t="s">
        <v>498</v>
      </c>
    </row>
    <row r="11" spans="2:12" ht="15.75">
      <c r="B11" s="55" t="s">
        <v>283</v>
      </c>
      <c r="C11" s="56" t="s">
        <v>5</v>
      </c>
      <c r="D11" s="58" t="s">
        <v>536</v>
      </c>
      <c r="E11" s="62" t="s">
        <v>498</v>
      </c>
      <c r="F11" s="101">
        <v>1887</v>
      </c>
      <c r="G11" s="102">
        <v>2020</v>
      </c>
      <c r="H11" s="52">
        <v>7596</v>
      </c>
      <c r="I11" s="5"/>
      <c r="J11" s="5"/>
      <c r="L11" s="99" t="s">
        <v>499</v>
      </c>
    </row>
    <row r="12" spans="2:12" ht="15.75">
      <c r="B12" s="55" t="s">
        <v>284</v>
      </c>
      <c r="C12" s="56" t="s">
        <v>6</v>
      </c>
      <c r="D12" s="58" t="s">
        <v>536</v>
      </c>
      <c r="E12" s="62" t="s">
        <v>498</v>
      </c>
      <c r="F12" s="101">
        <v>1887</v>
      </c>
      <c r="G12" s="102">
        <v>2020</v>
      </c>
      <c r="H12" s="52">
        <v>7596</v>
      </c>
      <c r="I12" s="5"/>
      <c r="J12" s="5"/>
      <c r="L12" s="99" t="s">
        <v>500</v>
      </c>
    </row>
    <row r="13" spans="2:12" ht="15.75">
      <c r="B13" s="55" t="s">
        <v>285</v>
      </c>
      <c r="C13" s="56" t="s">
        <v>7</v>
      </c>
      <c r="D13" s="58" t="s">
        <v>536</v>
      </c>
      <c r="E13" s="62" t="s">
        <v>498</v>
      </c>
      <c r="F13" s="101">
        <v>1887</v>
      </c>
      <c r="G13" s="102">
        <v>2020</v>
      </c>
      <c r="H13" s="52">
        <v>7596</v>
      </c>
      <c r="I13" s="5"/>
      <c r="J13" s="5"/>
      <c r="L13" s="99" t="s">
        <v>501</v>
      </c>
    </row>
    <row r="14" spans="2:10" ht="15.75">
      <c r="B14" s="55" t="s">
        <v>286</v>
      </c>
      <c r="C14" s="56" t="s">
        <v>8</v>
      </c>
      <c r="D14" s="58" t="s">
        <v>536</v>
      </c>
      <c r="E14" s="62" t="s">
        <v>498</v>
      </c>
      <c r="F14" s="101">
        <v>1887</v>
      </c>
      <c r="G14" s="102">
        <v>2020</v>
      </c>
      <c r="H14" s="52">
        <v>7596</v>
      </c>
      <c r="I14" s="5"/>
      <c r="J14" s="5"/>
    </row>
    <row r="15" spans="2:10" ht="15.75">
      <c r="B15" s="55" t="s">
        <v>287</v>
      </c>
      <c r="C15" s="56" t="s">
        <v>9</v>
      </c>
      <c r="D15" s="58" t="s">
        <v>536</v>
      </c>
      <c r="E15" s="62" t="s">
        <v>498</v>
      </c>
      <c r="F15" s="101">
        <v>1887</v>
      </c>
      <c r="G15" s="102">
        <v>2020</v>
      </c>
      <c r="H15" s="52">
        <v>7596</v>
      </c>
      <c r="I15" s="5"/>
      <c r="J15" s="5"/>
    </row>
    <row r="16" spans="2:10" ht="15.75">
      <c r="B16" s="55" t="s">
        <v>288</v>
      </c>
      <c r="C16" s="56" t="s">
        <v>10</v>
      </c>
      <c r="D16" s="58" t="s">
        <v>536</v>
      </c>
      <c r="E16" s="62" t="s">
        <v>498</v>
      </c>
      <c r="F16" s="101">
        <v>1887</v>
      </c>
      <c r="G16" s="102">
        <v>2020</v>
      </c>
      <c r="H16" s="52">
        <v>7596</v>
      </c>
      <c r="I16" s="5"/>
      <c r="J16" s="5"/>
    </row>
    <row r="17" spans="2:10" ht="15.75">
      <c r="B17" s="55" t="s">
        <v>289</v>
      </c>
      <c r="C17" s="56" t="s">
        <v>11</v>
      </c>
      <c r="D17" s="58" t="s">
        <v>536</v>
      </c>
      <c r="E17" s="62" t="s">
        <v>498</v>
      </c>
      <c r="F17" s="101">
        <v>1887</v>
      </c>
      <c r="G17" s="102">
        <v>2020</v>
      </c>
      <c r="H17" s="52">
        <v>7596</v>
      </c>
      <c r="I17" s="5"/>
      <c r="J17" s="5"/>
    </row>
    <row r="18" spans="2:10" ht="15.75">
      <c r="B18" s="55" t="s">
        <v>290</v>
      </c>
      <c r="C18" s="56" t="s">
        <v>12</v>
      </c>
      <c r="D18" s="58" t="s">
        <v>536</v>
      </c>
      <c r="E18" s="62" t="s">
        <v>498</v>
      </c>
      <c r="F18" s="101">
        <v>1887</v>
      </c>
      <c r="G18" s="102">
        <v>2020</v>
      </c>
      <c r="H18" s="52">
        <v>7596</v>
      </c>
      <c r="I18" s="5"/>
      <c r="J18" s="5"/>
    </row>
    <row r="19" spans="2:10" ht="15.75">
      <c r="B19" s="55" t="s">
        <v>291</v>
      </c>
      <c r="C19" s="56" t="s">
        <v>13</v>
      </c>
      <c r="D19" s="58" t="s">
        <v>536</v>
      </c>
      <c r="E19" s="62" t="s">
        <v>498</v>
      </c>
      <c r="F19" s="101">
        <v>1887</v>
      </c>
      <c r="G19" s="102">
        <v>2020</v>
      </c>
      <c r="H19" s="52">
        <v>7596</v>
      </c>
      <c r="I19" s="5"/>
      <c r="J19" s="5"/>
    </row>
    <row r="20" spans="2:10" ht="15.75">
      <c r="B20" s="55" t="s">
        <v>292</v>
      </c>
      <c r="C20" s="56" t="s">
        <v>14</v>
      </c>
      <c r="D20" s="58" t="s">
        <v>536</v>
      </c>
      <c r="E20" s="62" t="s">
        <v>498</v>
      </c>
      <c r="F20" s="101">
        <v>1887</v>
      </c>
      <c r="G20" s="102">
        <v>2020</v>
      </c>
      <c r="H20" s="52">
        <v>7596</v>
      </c>
      <c r="I20" s="5"/>
      <c r="J20" s="5"/>
    </row>
    <row r="21" spans="2:10" ht="15.75">
      <c r="B21" s="55" t="s">
        <v>293</v>
      </c>
      <c r="C21" s="56" t="s">
        <v>15</v>
      </c>
      <c r="D21" s="58" t="s">
        <v>536</v>
      </c>
      <c r="E21" s="62" t="s">
        <v>498</v>
      </c>
      <c r="F21" s="101">
        <v>1887</v>
      </c>
      <c r="G21" s="102">
        <v>2020</v>
      </c>
      <c r="H21" s="52">
        <v>7596</v>
      </c>
      <c r="I21" s="5"/>
      <c r="J21" s="5"/>
    </row>
    <row r="22" spans="2:10" ht="15.75">
      <c r="B22" s="55" t="s">
        <v>294</v>
      </c>
      <c r="C22" s="56" t="s">
        <v>295</v>
      </c>
      <c r="D22" s="58" t="s">
        <v>536</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4"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2" sqref="E1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row>
    <row r="3" spans="2:5" s="7" customFormat="1" ht="18.75" customHeight="1">
      <c r="B3" s="195" t="str">
        <f>IF(SUM!$G$3="","","CÂMARA MUNICIPAL - "&amp;UPPER(SUM!G3))</f>
        <v>CÂMARA MUNICIPAL - ÁGUA PRETA</v>
      </c>
      <c r="C3" s="195"/>
      <c r="D3" s="195"/>
      <c r="E3" s="195"/>
    </row>
    <row r="4" spans="1:4" s="7" customFormat="1" ht="18.75">
      <c r="A4" s="82"/>
      <c r="B4" s="82"/>
      <c r="C4" s="82"/>
      <c r="D4" s="82"/>
    </row>
    <row r="5" spans="1:5" s="7" customFormat="1" ht="21.75" customHeight="1">
      <c r="A5" s="82"/>
      <c r="B5" s="197">
        <f>IF(AND(E23&lt;&gt;'02'!D14,MENU!J16=TRUE),"ERRO: O total da Verba de Representação está divergindo do apresentado na aba 2","")</f>
      </c>
      <c r="C5" s="197"/>
      <c r="D5" s="197"/>
      <c r="E5" s="197"/>
    </row>
    <row r="6" spans="1:5" s="6" customFormat="1" ht="15.75">
      <c r="A6" s="5"/>
      <c r="B6" s="196" t="str">
        <f>UPPER(MENU!B16)</f>
        <v>06 VERBA DE REPRESENTAÇÃO DO PRESIDENTE DA CÂMARA - VALOR TOTAL PAGO</v>
      </c>
      <c r="C6" s="196"/>
      <c r="D6" s="196"/>
      <c r="E6" s="196"/>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7500</v>
      </c>
      <c r="F10" s="5"/>
      <c r="G10" s="5"/>
      <c r="I10" s="100" t="s">
        <v>498</v>
      </c>
    </row>
    <row r="11" spans="2:9" ht="15.75">
      <c r="B11" s="55" t="s">
        <v>283</v>
      </c>
      <c r="C11" s="56" t="s">
        <v>5</v>
      </c>
      <c r="D11" s="58" t="s">
        <v>536</v>
      </c>
      <c r="E11" s="52">
        <v>7500</v>
      </c>
      <c r="F11" s="5"/>
      <c r="G11" s="5"/>
      <c r="I11" s="99" t="s">
        <v>499</v>
      </c>
    </row>
    <row r="12" spans="2:9" ht="15.75">
      <c r="B12" s="55" t="s">
        <v>284</v>
      </c>
      <c r="C12" s="56" t="s">
        <v>6</v>
      </c>
      <c r="D12" s="58" t="s">
        <v>536</v>
      </c>
      <c r="E12" s="52">
        <v>7500</v>
      </c>
      <c r="F12" s="5"/>
      <c r="G12" s="5"/>
      <c r="I12" s="99" t="s">
        <v>500</v>
      </c>
    </row>
    <row r="13" spans="2:9" ht="15.75">
      <c r="B13" s="55" t="s">
        <v>285</v>
      </c>
      <c r="C13" s="56" t="s">
        <v>7</v>
      </c>
      <c r="D13" s="58" t="s">
        <v>536</v>
      </c>
      <c r="E13" s="52">
        <v>7596</v>
      </c>
      <c r="F13" s="5"/>
      <c r="G13" s="5"/>
      <c r="I13" s="99" t="s">
        <v>501</v>
      </c>
    </row>
    <row r="14" spans="2:7" ht="15.75">
      <c r="B14" s="55" t="s">
        <v>286</v>
      </c>
      <c r="C14" s="56" t="s">
        <v>8</v>
      </c>
      <c r="D14" s="58" t="s">
        <v>536</v>
      </c>
      <c r="E14" s="52">
        <v>7596</v>
      </c>
      <c r="F14" s="5"/>
      <c r="G14" s="5"/>
    </row>
    <row r="15" spans="2:7" ht="15.75">
      <c r="B15" s="55" t="s">
        <v>287</v>
      </c>
      <c r="C15" s="56" t="s">
        <v>9</v>
      </c>
      <c r="D15" s="58" t="s">
        <v>536</v>
      </c>
      <c r="E15" s="52">
        <v>7596</v>
      </c>
      <c r="F15" s="5"/>
      <c r="G15" s="5"/>
    </row>
    <row r="16" spans="2:7" ht="15.75">
      <c r="B16" s="55" t="s">
        <v>288</v>
      </c>
      <c r="C16" s="56" t="s">
        <v>10</v>
      </c>
      <c r="D16" s="58" t="s">
        <v>536</v>
      </c>
      <c r="E16" s="52">
        <v>7596</v>
      </c>
      <c r="F16" s="5"/>
      <c r="G16" s="5"/>
    </row>
    <row r="17" spans="2:7" ht="15.75">
      <c r="B17" s="55" t="s">
        <v>289</v>
      </c>
      <c r="C17" s="56" t="s">
        <v>11</v>
      </c>
      <c r="D17" s="58" t="s">
        <v>536</v>
      </c>
      <c r="E17" s="52">
        <v>7596</v>
      </c>
      <c r="F17" s="5"/>
      <c r="G17" s="5"/>
    </row>
    <row r="18" spans="2:7" ht="15.75">
      <c r="B18" s="55" t="s">
        <v>290</v>
      </c>
      <c r="C18" s="56" t="s">
        <v>12</v>
      </c>
      <c r="D18" s="58" t="s">
        <v>536</v>
      </c>
      <c r="E18" s="52">
        <v>7596</v>
      </c>
      <c r="F18" s="5"/>
      <c r="G18" s="5"/>
    </row>
    <row r="19" spans="2:7" ht="15.75">
      <c r="B19" s="55" t="s">
        <v>291</v>
      </c>
      <c r="C19" s="56" t="s">
        <v>13</v>
      </c>
      <c r="D19" s="58" t="s">
        <v>536</v>
      </c>
      <c r="E19" s="52">
        <v>7596</v>
      </c>
      <c r="F19" s="5"/>
      <c r="G19" s="5"/>
    </row>
    <row r="20" spans="2:7" ht="15.75">
      <c r="B20" s="55" t="s">
        <v>292</v>
      </c>
      <c r="C20" s="56" t="s">
        <v>14</v>
      </c>
      <c r="D20" s="58" t="s">
        <v>536</v>
      </c>
      <c r="E20" s="52">
        <v>7596</v>
      </c>
      <c r="F20" s="5"/>
      <c r="G20" s="5"/>
    </row>
    <row r="21" spans="2:7" ht="15.75">
      <c r="B21" s="55" t="s">
        <v>293</v>
      </c>
      <c r="C21" s="56" t="s">
        <v>15</v>
      </c>
      <c r="D21" s="58" t="s">
        <v>536</v>
      </c>
      <c r="E21" s="52">
        <v>7596</v>
      </c>
      <c r="F21" s="5"/>
      <c r="G21" s="5"/>
    </row>
    <row r="22" spans="2:7" ht="15.75">
      <c r="B22" s="55" t="s">
        <v>294</v>
      </c>
      <c r="C22" s="56" t="s">
        <v>295</v>
      </c>
      <c r="D22" s="58" t="s">
        <v>536</v>
      </c>
      <c r="E22" s="52"/>
      <c r="F22" s="5"/>
      <c r="G22" s="5"/>
    </row>
    <row r="23" spans="2:7" ht="15.75">
      <c r="B23" s="55"/>
      <c r="C23" s="56" t="s">
        <v>35</v>
      </c>
      <c r="D23" s="58"/>
      <c r="E23" s="167">
        <f>SUM(E10:E22)</f>
        <v>90864</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54"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Amaro</cp:lastModifiedBy>
  <cp:lastPrinted>2016-03-02T12:44:26Z</cp:lastPrinted>
  <dcterms:created xsi:type="dcterms:W3CDTF">2010-03-02T11:44:00Z</dcterms:created>
  <dcterms:modified xsi:type="dcterms:W3CDTF">2024-03-17T19:49:17Z</dcterms:modified>
  <cp:category/>
  <cp:version/>
  <cp:contentType/>
  <cp:contentStatus/>
</cp:coreProperties>
</file>